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92" activeTab="0"/>
  </bookViews>
  <sheets>
    <sheet name="mensu sur - de 46 semaines" sheetId="1" r:id="rId1"/>
    <sheet name="mensu sur 52 semaines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anonym1</author>
    <author>veronalice</author>
  </authors>
  <commentList>
    <comment ref="E7" authorId="0">
      <text>
        <r>
          <rPr>
            <sz val="10"/>
            <rFont val="Tahoma"/>
            <family val="2"/>
          </rPr>
          <t>Nombre d'heure semaines pour cette première période de semaines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sz val="10"/>
            <rFont val="Tahoma"/>
            <family val="2"/>
          </rPr>
          <t>Nombre d'heure semaines pour cette première période de semaines</t>
        </r>
      </text>
    </comment>
    <comment ref="C4" authorId="0">
      <text>
        <r>
          <rPr>
            <sz val="8"/>
            <rFont val="Tahoma"/>
            <family val="2"/>
          </rPr>
          <t xml:space="preserve">Montant total des cotisations
</t>
        </r>
      </text>
    </comment>
    <comment ref="D3" authorId="0">
      <text>
        <r>
          <rPr>
            <sz val="8"/>
            <rFont val="Tahoma"/>
            <family val="2"/>
          </rPr>
          <t xml:space="preserve">indiquez le tarif brut
</t>
        </r>
      </text>
    </comment>
    <comment ref="D17" authorId="0">
      <text>
        <r>
          <rPr>
            <sz val="8"/>
            <rFont val="Tahoma"/>
            <family val="2"/>
          </rPr>
          <t xml:space="preserve">si l'année n'est pas complète exemple un remplacement, indiquez le nombre de mois
</t>
        </r>
      </text>
    </comment>
    <comment ref="E8" authorId="1">
      <text>
        <r>
          <rPr>
            <sz val="10"/>
            <rFont val="Tahoma"/>
            <family val="2"/>
          </rPr>
          <t xml:space="preserve">Nombre d'heure semaines pour cette première période de semaines
</t>
        </r>
      </text>
    </comment>
    <comment ref="D11" authorId="1">
      <text>
        <r>
          <rPr>
            <b/>
            <sz val="9"/>
            <rFont val="Tahoma"/>
            <family val="2"/>
          </rPr>
          <t xml:space="preserve">veronalice: </t>
        </r>
        <r>
          <rPr>
            <sz val="9"/>
            <rFont val="Tahoma"/>
            <family val="2"/>
          </rPr>
          <t>Attention le nombre de semaine doit etre inférieur a 47 semaines pour etre en année incomplète.
Au dela vous seriez en année complète. Le fichier ne pourrait pas servir car le nombre d'heures moyen serai a multiplier par 52 semaines.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anonym1</author>
    <author>veronalice</author>
  </authors>
  <commentList>
    <comment ref="E7" authorId="0">
      <text>
        <r>
          <rPr>
            <sz val="10"/>
            <rFont val="Tahoma"/>
            <family val="2"/>
          </rPr>
          <t>Nombre d'heure semaines pour cette première période de semaines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sz val="10"/>
            <rFont val="Tahoma"/>
            <family val="2"/>
          </rPr>
          <t>Nombre d'heure semaines pour cette première période de semaines</t>
        </r>
      </text>
    </comment>
    <comment ref="C4" authorId="0">
      <text>
        <r>
          <rPr>
            <sz val="8"/>
            <rFont val="Tahoma"/>
            <family val="2"/>
          </rPr>
          <t xml:space="preserve">Montant total des cotisations
</t>
        </r>
      </text>
    </comment>
    <comment ref="D3" authorId="0">
      <text>
        <r>
          <rPr>
            <sz val="8"/>
            <rFont val="Tahoma"/>
            <family val="2"/>
          </rPr>
          <t xml:space="preserve">indiquez le tarif brut
</t>
        </r>
      </text>
    </comment>
    <comment ref="D17" authorId="0">
      <text>
        <r>
          <rPr>
            <sz val="8"/>
            <rFont val="Tahoma"/>
            <family val="2"/>
          </rPr>
          <t xml:space="preserve">si l'année n'est pas complète exemple un remplacement, indiquez le nombre de mois
</t>
        </r>
      </text>
    </comment>
    <comment ref="E8" authorId="1">
      <text>
        <r>
          <rPr>
            <sz val="10"/>
            <rFont val="Tahoma"/>
            <family val="2"/>
          </rPr>
          <t xml:space="preserve">Nombre d'heure semaines pour cette première période de semaines
</t>
        </r>
      </text>
    </comment>
  </commentList>
</comments>
</file>

<file path=xl/sharedStrings.xml><?xml version="1.0" encoding="utf-8"?>
<sst xmlns="http://schemas.openxmlformats.org/spreadsheetml/2006/main" count="117" uniqueCount="54">
  <si>
    <t>Total semaine travaillé</t>
  </si>
  <si>
    <t>Brut</t>
  </si>
  <si>
    <t>Net</t>
  </si>
  <si>
    <t xml:space="preserve">       Cotisation salariale</t>
  </si>
  <si>
    <t xml:space="preserve">                    Tarif horaire</t>
  </si>
  <si>
    <t xml:space="preserve">Nombre </t>
  </si>
  <si>
    <t>Total</t>
  </si>
  <si>
    <t xml:space="preserve">Tarif </t>
  </si>
  <si>
    <t>d'heures</t>
  </si>
  <si>
    <t>brut</t>
  </si>
  <si>
    <t xml:space="preserve">En dessous </t>
  </si>
  <si>
    <t>ou égal a 45h</t>
  </si>
  <si>
    <t xml:space="preserve">Total salaire mensuel </t>
  </si>
  <si>
    <t>Total d'heure mensuel</t>
  </si>
  <si>
    <t>Diviser</t>
  </si>
  <si>
    <t xml:space="preserve">jour a déclarer </t>
  </si>
  <si>
    <t>par 1/8ème</t>
  </si>
  <si>
    <t>Pour la paje</t>
  </si>
  <si>
    <t>Moyenne d'heures semaines</t>
  </si>
  <si>
    <t>Total heures</t>
  </si>
  <si>
    <t xml:space="preserve">multiplié </t>
  </si>
  <si>
    <t>par Nbres</t>
  </si>
  <si>
    <t>semaines</t>
  </si>
  <si>
    <t>de</t>
  </si>
  <si>
    <t>mois</t>
  </si>
  <si>
    <t>heure</t>
  </si>
  <si>
    <t>horaire</t>
  </si>
  <si>
    <t>arrondir au supérieur</t>
  </si>
  <si>
    <t>Heures hebdomadaires</t>
  </si>
  <si>
    <t>Propriété de chezveronalice reproduction interdite - copyright 04/2005</t>
  </si>
  <si>
    <t>Nombre  D'heures semaines</t>
  </si>
  <si>
    <t>Salaire de l'AM</t>
  </si>
  <si>
    <t>Aide de la CAF</t>
  </si>
  <si>
    <t>Prix de revient réel</t>
  </si>
  <si>
    <t>Revenu annuel imposable Pour 1 enfant</t>
  </si>
  <si>
    <t>Nombre de semaines</t>
  </si>
  <si>
    <t>Nombre D'heures Total</t>
  </si>
  <si>
    <t>Période 1  nombre de semaines aux memes heures</t>
  </si>
  <si>
    <t>Période 2 nombre de semaines aux memes heures</t>
  </si>
  <si>
    <t>Période 3 nombre de semaines aux memes heures</t>
  </si>
  <si>
    <t>Nombre de semaines à heures différentes</t>
  </si>
  <si>
    <t>calcul pour mensualisation année incomplète avec                 différentes périodes</t>
  </si>
  <si>
    <t>Les 5 semaines de congés</t>
  </si>
  <si>
    <t>Période 4 nombre de semaines aux memes heures</t>
  </si>
  <si>
    <t>Nombre</t>
  </si>
  <si>
    <t>Prix de revient de l'assistante maternelle après déduction de la paje pour un enfant de 0 à 3 ans + crédit d'impôt de 50%</t>
  </si>
  <si>
    <t>Le crédit d'impôt s'élève à 50 % des sommes versées l'année précédente, retenues dans la limite de 2 300 euros par enfant.</t>
  </si>
  <si>
    <t>Prix de revient de l'assistante maternelle après déduction de la paje pour un enfant de 3 à 6 ans + crédit d'impôt de 50%</t>
  </si>
  <si>
    <t>par Nbre</t>
  </si>
  <si>
    <t>calcul pour mensualisation accueil sur 52 semaines avec                 différentes périodes</t>
  </si>
  <si>
    <t>Inférieur à 21 661 €</t>
  </si>
  <si>
    <t>de 21 661 € à 48 135 €</t>
  </si>
  <si>
    <t>supérieur à 48 135 €</t>
  </si>
  <si>
    <t>montant maximum d'aide caf en fonction du salaire versé: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</si>
</sst>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0.00&quot; hrs&quot;"/>
    <numFmt numFmtId="168" formatCode="#,##0.00\ &quot;€&quot;;[Red]#,##0.00\ &quot;€&quot;"/>
    <numFmt numFmtId="169" formatCode="0.00_ ;[Red]\-0.00\ "/>
    <numFmt numFmtId="170" formatCode="0.00;[Red]0.00"/>
    <numFmt numFmtId="171" formatCode="0.00&quot; jrs&quot;"/>
    <numFmt numFmtId="172" formatCode="0.000%"/>
  </numFmts>
  <fonts count="59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b/>
      <sz val="12"/>
      <color theme="8" tint="-0.24997000396251678"/>
      <name val="Arial"/>
      <family val="2"/>
    </font>
    <font>
      <sz val="12"/>
      <color theme="8" tint="-0.24997000396251678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44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167" fontId="4" fillId="35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right"/>
    </xf>
    <xf numFmtId="164" fontId="6" fillId="33" borderId="25" xfId="0" applyNumberFormat="1" applyFont="1" applyFill="1" applyBorder="1" applyAlignment="1" applyProtection="1">
      <alignment horizontal="center" vertical="center"/>
      <protection hidden="1"/>
    </xf>
    <xf numFmtId="168" fontId="7" fillId="36" borderId="26" xfId="0" applyNumberFormat="1" applyFont="1" applyFill="1" applyBorder="1" applyAlignment="1" applyProtection="1">
      <alignment horizontal="center" vertical="center"/>
      <protection hidden="1"/>
    </xf>
    <xf numFmtId="167" fontId="5" fillId="0" borderId="25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locked="0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vertical="center"/>
    </xf>
    <xf numFmtId="164" fontId="5" fillId="0" borderId="30" xfId="0" applyNumberFormat="1" applyFont="1" applyBorder="1" applyAlignment="1">
      <alignment vertical="center"/>
    </xf>
    <xf numFmtId="164" fontId="0" fillId="0" borderId="29" xfId="0" applyNumberFormat="1" applyBorder="1" applyAlignment="1" applyProtection="1">
      <alignment vertical="center"/>
      <protection locked="0"/>
    </xf>
    <xf numFmtId="164" fontId="0" fillId="0" borderId="29" xfId="44" applyNumberFormat="1" applyFont="1" applyBorder="1" applyAlignment="1" applyProtection="1">
      <alignment vertical="center"/>
      <protection locked="0"/>
    </xf>
    <xf numFmtId="164" fontId="0" fillId="0" borderId="30" xfId="0" applyNumberFormat="1" applyBorder="1" applyAlignment="1" applyProtection="1">
      <alignment vertical="center"/>
      <protection locked="0"/>
    </xf>
    <xf numFmtId="164" fontId="7" fillId="0" borderId="29" xfId="0" applyNumberFormat="1" applyFont="1" applyBorder="1" applyAlignment="1" applyProtection="1">
      <alignment vertical="center"/>
      <protection hidden="1"/>
    </xf>
    <xf numFmtId="164" fontId="7" fillId="0" borderId="30" xfId="0" applyNumberFormat="1" applyFont="1" applyBorder="1" applyAlignment="1" applyProtection="1">
      <alignment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34" borderId="3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11" fillId="0" borderId="0" xfId="0" applyFont="1" applyBorder="1" applyAlignment="1" applyProtection="1">
      <alignment horizontal="left" vertical="center"/>
      <protection locked="0"/>
    </xf>
    <xf numFmtId="164" fontId="5" fillId="0" borderId="0" xfId="0" applyNumberFormat="1" applyFont="1" applyBorder="1" applyAlignment="1">
      <alignment vertical="center"/>
    </xf>
    <xf numFmtId="164" fontId="0" fillId="0" borderId="0" xfId="0" applyNumberFormat="1" applyBorder="1" applyAlignment="1" applyProtection="1">
      <alignment vertical="center"/>
      <protection locked="0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5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hidden="1"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hidden="1"/>
    </xf>
    <xf numFmtId="167" fontId="4" fillId="35" borderId="35" xfId="0" applyNumberFormat="1" applyFont="1" applyFill="1" applyBorder="1" applyAlignment="1" applyProtection="1">
      <alignment horizontal="center" vertical="center"/>
      <protection hidden="1"/>
    </xf>
    <xf numFmtId="172" fontId="5" fillId="34" borderId="35" xfId="0" applyNumberFormat="1" applyFont="1" applyFill="1" applyBorder="1" applyAlignment="1" applyProtection="1">
      <alignment horizontal="center" vertical="center"/>
      <protection locked="0"/>
    </xf>
    <xf numFmtId="164" fontId="5" fillId="0" borderId="29" xfId="0" applyNumberFormat="1" applyFont="1" applyBorder="1" applyAlignment="1" applyProtection="1">
      <alignment vertical="center"/>
      <protection hidden="1"/>
    </xf>
    <xf numFmtId="164" fontId="0" fillId="0" borderId="29" xfId="0" applyNumberFormat="1" applyBorder="1" applyAlignment="1" applyProtection="1">
      <alignment vertical="center"/>
      <protection hidden="1"/>
    </xf>
    <xf numFmtId="164" fontId="0" fillId="0" borderId="29" xfId="44" applyNumberFormat="1" applyBorder="1" applyAlignment="1" applyProtection="1">
      <alignment vertical="center"/>
      <protection hidden="1"/>
    </xf>
    <xf numFmtId="164" fontId="5" fillId="0" borderId="30" xfId="0" applyNumberFormat="1" applyFont="1" applyBorder="1" applyAlignment="1" applyProtection="1">
      <alignment vertical="center"/>
      <protection hidden="1"/>
    </xf>
    <xf numFmtId="164" fontId="0" fillId="0" borderId="30" xfId="0" applyNumberFormat="1" applyBorder="1" applyAlignment="1" applyProtection="1">
      <alignment vertical="center"/>
      <protection hidden="1"/>
    </xf>
    <xf numFmtId="164" fontId="0" fillId="0" borderId="29" xfId="44" applyNumberFormat="1" applyFont="1" applyBorder="1" applyAlignment="1" applyProtection="1">
      <alignment vertical="center"/>
      <protection hidden="1"/>
    </xf>
    <xf numFmtId="0" fontId="12" fillId="0" borderId="0" xfId="0" applyFont="1" applyBorder="1" applyAlignment="1">
      <alignment vertical="center" wrapText="1"/>
    </xf>
    <xf numFmtId="168" fontId="55" fillId="0" borderId="0" xfId="0" applyNumberFormat="1" applyFont="1" applyAlignment="1" applyProtection="1">
      <alignment/>
      <protection hidden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 applyProtection="1">
      <alignment horizontal="left" vertical="center"/>
      <protection locked="0"/>
    </xf>
    <xf numFmtId="0" fontId="11" fillId="0" borderId="39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hidden="1"/>
    </xf>
    <xf numFmtId="0" fontId="11" fillId="0" borderId="38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left" vertical="center"/>
      <protection hidden="1"/>
    </xf>
    <xf numFmtId="0" fontId="11" fillId="0" borderId="41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1" fontId="4" fillId="35" borderId="48" xfId="0" applyNumberFormat="1" applyFont="1" applyFill="1" applyBorder="1" applyAlignment="1" applyProtection="1">
      <alignment horizontal="center" vertical="center"/>
      <protection hidden="1"/>
    </xf>
    <xf numFmtId="171" fontId="4" fillId="35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5" fillId="0" borderId="34" xfId="0" applyNumberFormat="1" applyFont="1" applyBorder="1" applyAlignment="1" applyProtection="1">
      <alignment horizontal="center" vertical="center"/>
      <protection hidden="1"/>
    </xf>
    <xf numFmtId="164" fontId="5" fillId="0" borderId="53" xfId="0" applyNumberFormat="1" applyFont="1" applyBorder="1" applyAlignment="1" applyProtection="1">
      <alignment horizontal="center" vertical="center"/>
      <protection hidden="1"/>
    </xf>
    <xf numFmtId="167" fontId="5" fillId="33" borderId="54" xfId="0" applyNumberFormat="1" applyFont="1" applyFill="1" applyBorder="1" applyAlignment="1" applyProtection="1">
      <alignment horizontal="center" vertical="center"/>
      <protection hidden="1"/>
    </xf>
    <xf numFmtId="167" fontId="5" fillId="33" borderId="55" xfId="0" applyNumberFormat="1" applyFont="1" applyFill="1" applyBorder="1" applyAlignment="1" applyProtection="1">
      <alignment horizontal="center" vertical="center"/>
      <protection hidden="1"/>
    </xf>
    <xf numFmtId="2" fontId="5" fillId="0" borderId="54" xfId="0" applyNumberFormat="1" applyFont="1" applyBorder="1" applyAlignment="1" applyProtection="1">
      <alignment horizontal="center" vertical="center"/>
      <protection hidden="1"/>
    </xf>
    <xf numFmtId="2" fontId="5" fillId="0" borderId="56" xfId="0" applyNumberFormat="1" applyFont="1" applyBorder="1" applyAlignment="1" applyProtection="1">
      <alignment horizontal="center" vertical="center"/>
      <protection hidden="1"/>
    </xf>
    <xf numFmtId="0" fontId="5" fillId="34" borderId="19" xfId="0" applyNumberFormat="1" applyFont="1" applyFill="1" applyBorder="1" applyAlignment="1" applyProtection="1">
      <alignment horizontal="center" vertical="center"/>
      <protection locked="0"/>
    </xf>
    <xf numFmtId="0" fontId="5" fillId="34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164" fontId="5" fillId="0" borderId="54" xfId="0" applyNumberFormat="1" applyFont="1" applyBorder="1" applyAlignment="1" applyProtection="1">
      <alignment horizontal="center" vertical="center"/>
      <protection hidden="1"/>
    </xf>
    <xf numFmtId="164" fontId="5" fillId="0" borderId="29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8" fontId="56" fillId="0" borderId="66" xfId="0" applyNumberFormat="1" applyFont="1" applyBorder="1" applyAlignment="1" applyProtection="1">
      <alignment horizontal="center" vertical="center" wrapText="1"/>
      <protection hidden="1"/>
    </xf>
    <xf numFmtId="0" fontId="56" fillId="0" borderId="67" xfId="0" applyFont="1" applyBorder="1" applyAlignment="1" applyProtection="1">
      <alignment horizontal="center" vertical="center" wrapText="1"/>
      <protection hidden="1"/>
    </xf>
    <xf numFmtId="44" fontId="14" fillId="0" borderId="68" xfId="50" applyFont="1" applyBorder="1" applyAlignment="1">
      <alignment horizontal="center" wrapText="1"/>
    </xf>
    <xf numFmtId="44" fontId="14" fillId="0" borderId="69" xfId="50" applyFont="1" applyBorder="1" applyAlignment="1">
      <alignment horizontal="center" wrapText="1"/>
    </xf>
    <xf numFmtId="44" fontId="14" fillId="0" borderId="70" xfId="50" applyFont="1" applyBorder="1" applyAlignment="1">
      <alignment horizontal="center" wrapText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71" xfId="0" applyFont="1" applyBorder="1" applyAlignment="1" applyProtection="1">
      <alignment horizontal="center" vertical="center"/>
      <protection hidden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74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167" fontId="5" fillId="0" borderId="54" xfId="0" applyNumberFormat="1" applyFont="1" applyBorder="1" applyAlignment="1" applyProtection="1">
      <alignment horizontal="center" vertical="center"/>
      <protection hidden="1"/>
    </xf>
    <xf numFmtId="167" fontId="5" fillId="0" borderId="29" xfId="0" applyNumberFormat="1" applyFont="1" applyBorder="1" applyAlignment="1" applyProtection="1">
      <alignment horizontal="center" vertical="center"/>
      <protection hidden="1"/>
    </xf>
    <xf numFmtId="164" fontId="5" fillId="33" borderId="54" xfId="0" applyNumberFormat="1" applyFont="1" applyFill="1" applyBorder="1" applyAlignment="1" applyProtection="1">
      <alignment horizontal="center" vertical="center"/>
      <protection hidden="1"/>
    </xf>
    <xf numFmtId="164" fontId="5" fillId="33" borderId="29" xfId="0" applyNumberFormat="1" applyFont="1" applyFill="1" applyBorder="1" applyAlignment="1" applyProtection="1">
      <alignment horizontal="center" vertical="center"/>
      <protection hidden="1"/>
    </xf>
    <xf numFmtId="0" fontId="4" fillId="0" borderId="4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57" fillId="0" borderId="66" xfId="0" applyNumberFormat="1" applyFont="1" applyBorder="1" applyAlignment="1">
      <alignment horizontal="center" vertical="center" wrapText="1"/>
    </xf>
    <xf numFmtId="0" fontId="57" fillId="0" borderId="67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28</xdr:row>
      <xdr:rowOff>47625</xdr:rowOff>
    </xdr:from>
    <xdr:ext cx="2181225" cy="1257300"/>
    <xdr:sp>
      <xdr:nvSpPr>
        <xdr:cNvPr id="1" name="AutoShape 1"/>
        <xdr:cNvSpPr>
          <a:spLocks/>
        </xdr:cNvSpPr>
      </xdr:nvSpPr>
      <xdr:spPr>
        <a:xfrm>
          <a:off x="4638675" y="9248775"/>
          <a:ext cx="2181225" cy="1257300"/>
        </a:xfrm>
        <a:prstGeom prst="wedgeRectCallout">
          <a:avLst>
            <a:gd name="adj1" fmla="val -60685"/>
            <a:gd name="adj2" fmla="val -43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l'aide de la caf est supérieur au montant en bleu,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restera alors,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minimum de 15 % réellement sur le salaire versé à la charge de l'employeur.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l'employeur ne peut faire un bénéfice sur l'aide de la caf.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304800</xdr:colOff>
      <xdr:row>29</xdr:row>
      <xdr:rowOff>104775</xdr:rowOff>
    </xdr:from>
    <xdr:ext cx="2181225" cy="1257300"/>
    <xdr:sp>
      <xdr:nvSpPr>
        <xdr:cNvPr id="1" name="AutoShape 1"/>
        <xdr:cNvSpPr>
          <a:spLocks/>
        </xdr:cNvSpPr>
      </xdr:nvSpPr>
      <xdr:spPr>
        <a:xfrm>
          <a:off x="4657725" y="9829800"/>
          <a:ext cx="2181225" cy="1257300"/>
        </a:xfrm>
        <a:prstGeom prst="wedgeRectCallout">
          <a:avLst>
            <a:gd name="adj1" fmla="val -59328"/>
            <a:gd name="adj2" fmla="val -43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l'aide de la caf est supérieur au montant en bleu,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restera alors,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minimum de 15 % réellement sur le salaire versé à la charge de l'employeur.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l'employeur ne peut faire un bénéfice sur l'aide de la caf.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ul%20mensualisation_janvie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isation"/>
    </sheetNames>
    <sheetDataSet>
      <sheetData sheetId="0">
        <row r="29">
          <cell r="A29" t="str">
            <v>Inférieur à 22 809€</v>
          </cell>
        </row>
        <row r="30">
          <cell r="A30" t="str">
            <v>de 22 809 € à 50 686 €</v>
          </cell>
        </row>
        <row r="31">
          <cell r="A31" t="str">
            <v>supérieur à 50 686 €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24">
      <selection activeCell="J26" sqref="J26"/>
    </sheetView>
  </sheetViews>
  <sheetFormatPr defaultColWidth="11.421875" defaultRowHeight="30" customHeight="1"/>
  <cols>
    <col min="1" max="1" width="16.8515625" style="0" customWidth="1"/>
    <col min="2" max="2" width="11.57421875" style="2" customWidth="1"/>
    <col min="3" max="3" width="12.140625" style="0" customWidth="1"/>
    <col min="4" max="4" width="12.8515625" style="1" customWidth="1"/>
    <col min="5" max="5" width="11.8515625" style="0" customWidth="1"/>
    <col min="6" max="6" width="11.00390625" style="0" customWidth="1"/>
    <col min="7" max="7" width="12.8515625" style="0" customWidth="1"/>
    <col min="8" max="8" width="16.140625" style="0" customWidth="1"/>
  </cols>
  <sheetData>
    <row r="1" spans="1:7" s="3" customFormat="1" ht="43.5" customHeight="1" thickBot="1">
      <c r="A1" s="129" t="s">
        <v>41</v>
      </c>
      <c r="B1" s="130"/>
      <c r="C1" s="130"/>
      <c r="D1" s="130"/>
      <c r="E1" s="130"/>
      <c r="F1" s="130"/>
      <c r="G1" s="131"/>
    </row>
    <row r="2" spans="1:8" s="3" customFormat="1" ht="19.5" customHeight="1">
      <c r="A2" s="115" t="s">
        <v>4</v>
      </c>
      <c r="B2" s="83"/>
      <c r="C2" s="50" t="s">
        <v>2</v>
      </c>
      <c r="D2" s="51" t="s">
        <v>1</v>
      </c>
      <c r="E2" s="4"/>
      <c r="F2" s="5"/>
      <c r="G2" s="6"/>
      <c r="H2" s="6"/>
    </row>
    <row r="3" spans="1:8" s="3" customFormat="1" ht="25.5" customHeight="1" thickBot="1">
      <c r="A3" s="115"/>
      <c r="B3" s="83"/>
      <c r="C3" s="7">
        <f>D3*(1-C4)</f>
        <v>4.2966</v>
      </c>
      <c r="D3" s="8">
        <v>5.5</v>
      </c>
      <c r="E3" s="4"/>
      <c r="F3" s="5"/>
      <c r="G3" s="6"/>
      <c r="H3" s="6"/>
    </row>
    <row r="4" spans="1:8" ht="27" customHeight="1" thickBot="1" thickTop="1">
      <c r="A4" s="96" t="s">
        <v>3</v>
      </c>
      <c r="B4" s="96"/>
      <c r="C4" s="59">
        <v>0.2188</v>
      </c>
      <c r="D4" s="49"/>
      <c r="E4" s="6"/>
      <c r="F4" s="6"/>
      <c r="G4" s="6"/>
      <c r="H4" s="6"/>
    </row>
    <row r="5" spans="1:8" ht="9.75" customHeight="1" thickBot="1" thickTop="1">
      <c r="A5" s="6"/>
      <c r="B5" s="41"/>
      <c r="C5" s="42"/>
      <c r="D5" s="44"/>
      <c r="E5" s="44"/>
      <c r="F5" s="42"/>
      <c r="G5" s="42"/>
      <c r="H5" s="12"/>
    </row>
    <row r="6" spans="1:10" ht="48" customHeight="1" thickBot="1" thickTop="1">
      <c r="A6" s="118" t="s">
        <v>40</v>
      </c>
      <c r="B6" s="119"/>
      <c r="C6" s="120"/>
      <c r="D6" s="39" t="s">
        <v>35</v>
      </c>
      <c r="E6" s="38" t="s">
        <v>30</v>
      </c>
      <c r="F6" s="118" t="s">
        <v>36</v>
      </c>
      <c r="G6" s="121"/>
      <c r="H6" s="6"/>
      <c r="I6" s="43"/>
      <c r="J6" s="43"/>
    </row>
    <row r="7" spans="1:10" ht="30" customHeight="1" thickTop="1">
      <c r="A7" s="122" t="s">
        <v>37</v>
      </c>
      <c r="B7" s="123"/>
      <c r="C7" s="124"/>
      <c r="D7" s="53">
        <v>20</v>
      </c>
      <c r="E7" s="10">
        <v>36.5</v>
      </c>
      <c r="F7" s="116">
        <f>D7*E7</f>
        <v>730</v>
      </c>
      <c r="G7" s="117"/>
      <c r="H7" s="6"/>
      <c r="I7" s="43"/>
      <c r="J7" s="43"/>
    </row>
    <row r="8" spans="1:8" ht="30" customHeight="1">
      <c r="A8" s="92" t="s">
        <v>38</v>
      </c>
      <c r="B8" s="93"/>
      <c r="C8" s="94"/>
      <c r="D8" s="54">
        <v>1</v>
      </c>
      <c r="E8" s="40">
        <v>18.5</v>
      </c>
      <c r="F8" s="137">
        <f>D8*E8</f>
        <v>18.5</v>
      </c>
      <c r="G8" s="138"/>
      <c r="H8" s="6"/>
    </row>
    <row r="9" spans="1:8" ht="30" customHeight="1">
      <c r="A9" s="92" t="s">
        <v>39</v>
      </c>
      <c r="B9" s="93"/>
      <c r="C9" s="94"/>
      <c r="D9" s="54">
        <v>1</v>
      </c>
      <c r="E9" s="11">
        <v>20</v>
      </c>
      <c r="F9" s="111">
        <f>D9*E9</f>
        <v>20</v>
      </c>
      <c r="G9" s="112"/>
      <c r="H9" s="6"/>
    </row>
    <row r="10" spans="1:8" ht="30" customHeight="1">
      <c r="A10" s="92" t="s">
        <v>43</v>
      </c>
      <c r="B10" s="93"/>
      <c r="C10" s="94"/>
      <c r="D10" s="54">
        <v>1</v>
      </c>
      <c r="E10" s="8">
        <v>10</v>
      </c>
      <c r="F10" s="111">
        <f>D10*E10</f>
        <v>10</v>
      </c>
      <c r="G10" s="112"/>
      <c r="H10" s="6"/>
    </row>
    <row r="11" spans="1:8" ht="30" customHeight="1" thickBot="1">
      <c r="A11" s="134" t="s">
        <v>0</v>
      </c>
      <c r="B11" s="135"/>
      <c r="C11" s="136"/>
      <c r="D11" s="52">
        <f>D7+D8+D9+D10</f>
        <v>23</v>
      </c>
      <c r="E11" s="28" t="s">
        <v>19</v>
      </c>
      <c r="F11" s="132">
        <f>F7+F8+F9+F10</f>
        <v>778.5</v>
      </c>
      <c r="G11" s="133"/>
      <c r="H11" s="6"/>
    </row>
    <row r="12" spans="1:8" ht="30" customHeight="1" thickBot="1" thickTop="1">
      <c r="A12" s="141" t="s">
        <v>18</v>
      </c>
      <c r="B12" s="142"/>
      <c r="C12" s="143"/>
      <c r="D12" s="13">
        <f>F11/D11</f>
        <v>33.84782608695652</v>
      </c>
      <c r="E12" s="12"/>
      <c r="F12" s="6"/>
      <c r="G12" s="6"/>
      <c r="H12" s="6"/>
    </row>
    <row r="13" spans="1:8" ht="12" customHeight="1" thickBot="1" thickTop="1">
      <c r="A13" s="14"/>
      <c r="B13" s="9"/>
      <c r="C13" s="6"/>
      <c r="D13" s="5"/>
      <c r="E13" s="9"/>
      <c r="F13" s="6"/>
      <c r="G13" s="6"/>
      <c r="H13" s="6"/>
    </row>
    <row r="14" spans="1:8" ht="18" customHeight="1" thickTop="1">
      <c r="A14" s="108" t="s">
        <v>28</v>
      </c>
      <c r="B14" s="15" t="s">
        <v>44</v>
      </c>
      <c r="C14" s="15" t="s">
        <v>20</v>
      </c>
      <c r="D14" s="15" t="s">
        <v>5</v>
      </c>
      <c r="E14" s="15" t="s">
        <v>6</v>
      </c>
      <c r="F14" s="15" t="s">
        <v>7</v>
      </c>
      <c r="G14" s="15" t="s">
        <v>6</v>
      </c>
      <c r="H14" s="16" t="s">
        <v>6</v>
      </c>
    </row>
    <row r="15" spans="1:8" ht="18" customHeight="1">
      <c r="A15" s="109"/>
      <c r="B15" s="17"/>
      <c r="C15" s="17" t="s">
        <v>21</v>
      </c>
      <c r="D15" s="17" t="s">
        <v>23</v>
      </c>
      <c r="E15" s="17" t="s">
        <v>25</v>
      </c>
      <c r="F15" s="17" t="s">
        <v>26</v>
      </c>
      <c r="G15" s="17"/>
      <c r="H15" s="18"/>
    </row>
    <row r="16" spans="1:8" ht="18" customHeight="1" thickBot="1">
      <c r="A16" s="110"/>
      <c r="B16" s="19" t="s">
        <v>8</v>
      </c>
      <c r="C16" s="19" t="s">
        <v>22</v>
      </c>
      <c r="D16" s="19" t="s">
        <v>24</v>
      </c>
      <c r="E16" s="19" t="s">
        <v>24</v>
      </c>
      <c r="F16" s="19" t="s">
        <v>1</v>
      </c>
      <c r="G16" s="19" t="s">
        <v>9</v>
      </c>
      <c r="H16" s="20" t="s">
        <v>2</v>
      </c>
    </row>
    <row r="17" spans="1:8" ht="30" customHeight="1" thickTop="1">
      <c r="A17" s="21" t="s">
        <v>10</v>
      </c>
      <c r="B17" s="99">
        <f>D12</f>
        <v>33.84782608695652</v>
      </c>
      <c r="C17" s="101">
        <f>D11</f>
        <v>23</v>
      </c>
      <c r="D17" s="103">
        <v>12</v>
      </c>
      <c r="E17" s="144">
        <f>B17*C17/D17</f>
        <v>64.875</v>
      </c>
      <c r="F17" s="146">
        <f>D3</f>
        <v>5.5</v>
      </c>
      <c r="G17" s="113">
        <f>F17*E17</f>
        <v>356.8125</v>
      </c>
      <c r="H17" s="97">
        <f>G17*(1-C4)</f>
        <v>278.741925</v>
      </c>
    </row>
    <row r="18" spans="1:8" ht="24" customHeight="1" thickBot="1">
      <c r="A18" s="21" t="s">
        <v>11</v>
      </c>
      <c r="B18" s="100"/>
      <c r="C18" s="102"/>
      <c r="D18" s="104"/>
      <c r="E18" s="145"/>
      <c r="F18" s="147"/>
      <c r="G18" s="114"/>
      <c r="H18" s="98"/>
    </row>
    <row r="19" spans="1:8" ht="27" customHeight="1" thickBot="1" thickTop="1">
      <c r="A19" s="22"/>
      <c r="B19" s="23"/>
      <c r="C19" s="6"/>
      <c r="D19" s="5"/>
      <c r="E19" s="139" t="s">
        <v>12</v>
      </c>
      <c r="F19" s="140"/>
      <c r="G19" s="24">
        <f>G17</f>
        <v>356.8125</v>
      </c>
      <c r="H19" s="25">
        <f>G17*(1-C4)</f>
        <v>278.741925</v>
      </c>
    </row>
    <row r="20" spans="1:8" ht="9" customHeight="1" thickBot="1" thickTop="1">
      <c r="A20" s="6"/>
      <c r="B20" s="9"/>
      <c r="C20" s="6"/>
      <c r="D20" s="5"/>
      <c r="E20" s="6"/>
      <c r="F20" s="6"/>
      <c r="G20" s="6"/>
      <c r="H20" s="6"/>
    </row>
    <row r="21" spans="1:8" ht="19.5" customHeight="1" thickTop="1">
      <c r="A21" s="105" t="s">
        <v>13</v>
      </c>
      <c r="B21" s="90" t="s">
        <v>14</v>
      </c>
      <c r="C21" s="85"/>
      <c r="D21" s="84" t="s">
        <v>15</v>
      </c>
      <c r="E21" s="85"/>
      <c r="F21" s="6"/>
      <c r="G21" s="67">
        <f>H19*15/100</f>
        <v>41.811288749999996</v>
      </c>
      <c r="H21" s="6"/>
    </row>
    <row r="22" spans="1:8" ht="19.5" customHeight="1" thickBot="1">
      <c r="A22" s="106"/>
      <c r="B22" s="82"/>
      <c r="C22" s="83"/>
      <c r="D22" s="86" t="s">
        <v>17</v>
      </c>
      <c r="E22" s="87"/>
      <c r="F22" s="6"/>
      <c r="G22" s="6"/>
      <c r="H22" s="6"/>
    </row>
    <row r="23" spans="1:8" ht="19.5" customHeight="1" thickBot="1" thickTop="1">
      <c r="A23" s="107"/>
      <c r="B23" s="91" t="s">
        <v>16</v>
      </c>
      <c r="C23" s="87"/>
      <c r="D23" s="86" t="s">
        <v>27</v>
      </c>
      <c r="E23" s="87"/>
      <c r="F23" s="6"/>
      <c r="G23" s="6"/>
      <c r="H23" s="6"/>
    </row>
    <row r="24" spans="1:8" ht="30" customHeight="1" thickBot="1" thickTop="1">
      <c r="A24" s="26">
        <f>E17</f>
        <v>64.875</v>
      </c>
      <c r="B24" s="80">
        <v>8</v>
      </c>
      <c r="C24" s="81"/>
      <c r="D24" s="88">
        <f>A24/8</f>
        <v>8.109375</v>
      </c>
      <c r="E24" s="89"/>
      <c r="F24" s="6"/>
      <c r="G24" s="6"/>
      <c r="H24" s="6"/>
    </row>
    <row r="25" spans="1:8" ht="41.25" customHeight="1" thickBot="1" thickTop="1">
      <c r="A25" s="72" t="s">
        <v>45</v>
      </c>
      <c r="B25" s="72"/>
      <c r="C25" s="72"/>
      <c r="D25" s="72"/>
      <c r="E25" s="72"/>
      <c r="F25" s="27"/>
      <c r="G25" s="27"/>
      <c r="H25" s="27"/>
    </row>
    <row r="26" spans="1:8" ht="45.75" customHeight="1">
      <c r="A26" s="68" t="s">
        <v>34</v>
      </c>
      <c r="B26" s="69"/>
      <c r="C26" s="29" t="s">
        <v>31</v>
      </c>
      <c r="D26" s="29" t="s">
        <v>32</v>
      </c>
      <c r="E26" s="29" t="s">
        <v>33</v>
      </c>
      <c r="F26" s="95" t="s">
        <v>46</v>
      </c>
      <c r="G26" s="95"/>
      <c r="H26" s="95"/>
    </row>
    <row r="27" spans="1:8" ht="17.25" customHeight="1">
      <c r="A27" s="70" t="str">
        <f>'[1]mensualisation'!A29</f>
        <v>Inférieur à 22 809€</v>
      </c>
      <c r="B27" s="71"/>
      <c r="C27" s="30">
        <f>H19</f>
        <v>278.741925</v>
      </c>
      <c r="D27" s="32">
        <v>529.28</v>
      </c>
      <c r="E27" s="35">
        <f>IF(D27&lt;H35,C27-D27,IF(D27&gt;H35,C27-H35))</f>
        <v>41.81128874999999</v>
      </c>
      <c r="F27" s="95"/>
      <c r="G27" s="95"/>
      <c r="H27" s="95"/>
    </row>
    <row r="28" spans="1:8" ht="22.5" customHeight="1">
      <c r="A28" s="70" t="str">
        <f>'[1]mensualisation'!A30</f>
        <v>de 22 809 € à 50 686 €</v>
      </c>
      <c r="B28" s="71"/>
      <c r="C28" s="30">
        <f>H19</f>
        <v>278.741925</v>
      </c>
      <c r="D28" s="33">
        <v>333.75</v>
      </c>
      <c r="E28" s="35">
        <f>IF(D28&lt;H35,C28-D28,IF(D28&gt;H35,C28-H35))</f>
        <v>41.81128874999999</v>
      </c>
      <c r="F28" s="95"/>
      <c r="G28" s="95"/>
      <c r="H28" s="95"/>
    </row>
    <row r="29" spans="1:8" ht="19.5" customHeight="1" thickBot="1">
      <c r="A29" s="78" t="str">
        <f>'[1]mensualisation'!A31</f>
        <v>supérieur à 50 686 €</v>
      </c>
      <c r="B29" s="79"/>
      <c r="C29" s="31">
        <f>H19</f>
        <v>278.741925</v>
      </c>
      <c r="D29" s="34">
        <v>200.22</v>
      </c>
      <c r="E29" s="36">
        <f>IF(D29&lt;H35,C29-D29,IF(D29&gt;H35,C29-H35))</f>
        <v>78.52192499999998</v>
      </c>
      <c r="F29" s="95"/>
      <c r="G29" s="95"/>
      <c r="H29" s="95"/>
    </row>
    <row r="30" spans="1:8" ht="9.75" customHeight="1">
      <c r="A30" s="45"/>
      <c r="B30" s="45"/>
      <c r="C30" s="46"/>
      <c r="D30" s="47"/>
      <c r="E30" s="48"/>
      <c r="F30" s="37"/>
      <c r="G30" s="37"/>
      <c r="H30" s="37"/>
    </row>
    <row r="31" spans="1:5" ht="29.25" customHeight="1">
      <c r="A31" s="72" t="s">
        <v>47</v>
      </c>
      <c r="B31" s="72"/>
      <c r="C31" s="72"/>
      <c r="D31" s="72"/>
      <c r="E31" s="72"/>
    </row>
    <row r="32" spans="2:4" ht="19.5" customHeight="1" thickBot="1">
      <c r="B32"/>
      <c r="D32"/>
    </row>
    <row r="33" spans="1:8" ht="40.5" customHeight="1">
      <c r="A33" s="68" t="s">
        <v>34</v>
      </c>
      <c r="B33" s="69"/>
      <c r="C33" s="29" t="s">
        <v>31</v>
      </c>
      <c r="D33" s="29" t="s">
        <v>32</v>
      </c>
      <c r="E33" s="29" t="s">
        <v>33</v>
      </c>
      <c r="F33" s="66"/>
      <c r="G33" s="66"/>
      <c r="H33" s="66"/>
    </row>
    <row r="34" spans="1:8" ht="19.5" customHeight="1" thickBot="1">
      <c r="A34" s="74" t="str">
        <f>A27</f>
        <v>Inférieur à 22 809€</v>
      </c>
      <c r="B34" s="75"/>
      <c r="C34" s="60">
        <f>H19</f>
        <v>278.741925</v>
      </c>
      <c r="D34" s="61">
        <f>D27/2</f>
        <v>264.64</v>
      </c>
      <c r="E34" s="35">
        <f>IF(D34&lt;H35,C34-D34,IF(D34&gt;H35,C34-H35))</f>
        <v>41.81128874999999</v>
      </c>
      <c r="F34" s="66"/>
      <c r="G34" s="66"/>
      <c r="H34" s="66"/>
    </row>
    <row r="35" spans="1:8" ht="19.5" customHeight="1">
      <c r="A35" s="74" t="str">
        <f>A28</f>
        <v>de 22 809 € à 50 686 €</v>
      </c>
      <c r="B35" s="75"/>
      <c r="C35" s="60">
        <f>H19</f>
        <v>278.741925</v>
      </c>
      <c r="D35" s="65">
        <f>D28/2</f>
        <v>166.875</v>
      </c>
      <c r="E35" s="35">
        <f>IF(D35&lt;H35,C35-D35,IF(D35&gt;H35,C35-H35))</f>
        <v>111.86692499999998</v>
      </c>
      <c r="F35" s="125" t="s">
        <v>53</v>
      </c>
      <c r="G35" s="126"/>
      <c r="H35" s="127">
        <f>H19-G21</f>
        <v>236.93063625</v>
      </c>
    </row>
    <row r="36" spans="1:8" ht="19.5" customHeight="1" thickBot="1">
      <c r="A36" s="76" t="str">
        <f>A29</f>
        <v>supérieur à 50 686 €</v>
      </c>
      <c r="B36" s="77"/>
      <c r="C36" s="63">
        <f>H19</f>
        <v>278.741925</v>
      </c>
      <c r="D36" s="64">
        <f>D29/2</f>
        <v>100.11</v>
      </c>
      <c r="E36" s="36">
        <f>IF(D36&lt;H35,C36-D36,IF(D36&gt;H35,C36-H35))</f>
        <v>178.63192499999997</v>
      </c>
      <c r="F36" s="125"/>
      <c r="G36" s="126"/>
      <c r="H36" s="128"/>
    </row>
    <row r="37" spans="1:8" ht="16.5" customHeight="1">
      <c r="A37" s="73" t="s">
        <v>29</v>
      </c>
      <c r="B37" s="73"/>
      <c r="C37" s="73"/>
      <c r="D37" s="73"/>
      <c r="E37" s="73"/>
      <c r="F37" s="73"/>
      <c r="G37" s="73"/>
      <c r="H37" s="73"/>
    </row>
    <row r="38" spans="1:8" ht="30" customHeight="1">
      <c r="A38" s="6"/>
      <c r="B38" s="9"/>
      <c r="C38" s="6"/>
      <c r="D38" s="5"/>
      <c r="E38" s="6"/>
      <c r="F38" s="6"/>
      <c r="G38" s="6"/>
      <c r="H38" s="6"/>
    </row>
    <row r="39" spans="1:8" ht="30" customHeight="1">
      <c r="A39" s="6"/>
      <c r="B39" s="9"/>
      <c r="C39" s="6"/>
      <c r="D39" s="5"/>
      <c r="E39" s="6"/>
      <c r="F39" s="6"/>
      <c r="G39" s="6"/>
      <c r="H39" s="6"/>
    </row>
    <row r="40" spans="1:8" ht="30" customHeight="1">
      <c r="A40" s="6"/>
      <c r="B40" s="9"/>
      <c r="C40" s="6"/>
      <c r="D40" s="5"/>
      <c r="E40" s="6"/>
      <c r="F40" s="6"/>
      <c r="G40" s="6"/>
      <c r="H40" s="6"/>
    </row>
    <row r="41" spans="1:8" ht="30" customHeight="1">
      <c r="A41" s="6"/>
      <c r="B41" s="9"/>
      <c r="C41" s="6"/>
      <c r="D41" s="5"/>
      <c r="E41" s="6"/>
      <c r="F41" s="6"/>
      <c r="G41" s="6"/>
      <c r="H41" s="6"/>
    </row>
    <row r="42" spans="1:8" ht="30" customHeight="1">
      <c r="A42" s="6"/>
      <c r="B42" s="9"/>
      <c r="C42" s="6"/>
      <c r="D42" s="5"/>
      <c r="E42" s="6"/>
      <c r="F42" s="6"/>
      <c r="G42" s="6"/>
      <c r="H42" s="6"/>
    </row>
    <row r="43" spans="1:8" ht="30" customHeight="1">
      <c r="A43" s="6"/>
      <c r="B43" s="9"/>
      <c r="C43" s="6"/>
      <c r="D43" s="5"/>
      <c r="E43" s="6"/>
      <c r="F43" s="6"/>
      <c r="G43" s="6"/>
      <c r="H43" s="6"/>
    </row>
    <row r="44" spans="1:8" ht="30" customHeight="1">
      <c r="A44" s="6"/>
      <c r="B44" s="9"/>
      <c r="C44" s="6"/>
      <c r="D44" s="5"/>
      <c r="E44" s="6"/>
      <c r="F44" s="6"/>
      <c r="G44" s="6"/>
      <c r="H44" s="6"/>
    </row>
    <row r="45" spans="1:8" ht="30" customHeight="1">
      <c r="A45" s="6"/>
      <c r="B45" s="9"/>
      <c r="C45" s="6"/>
      <c r="D45" s="5"/>
      <c r="E45" s="6"/>
      <c r="F45" s="6"/>
      <c r="G45" s="6"/>
      <c r="H45" s="6"/>
    </row>
    <row r="46" spans="1:8" ht="30" customHeight="1">
      <c r="A46" s="6"/>
      <c r="B46" s="9"/>
      <c r="C46" s="6"/>
      <c r="D46" s="5"/>
      <c r="E46" s="6"/>
      <c r="F46" s="6"/>
      <c r="G46" s="6"/>
      <c r="H46" s="6"/>
    </row>
    <row r="47" spans="1:8" ht="30" customHeight="1">
      <c r="A47" s="6"/>
      <c r="B47" s="9"/>
      <c r="C47" s="6"/>
      <c r="D47" s="5"/>
      <c r="E47" s="6"/>
      <c r="F47" s="6"/>
      <c r="G47" s="6"/>
      <c r="H47" s="6"/>
    </row>
    <row r="48" spans="1:8" ht="30" customHeight="1">
      <c r="A48" s="6"/>
      <c r="B48" s="9"/>
      <c r="C48" s="6"/>
      <c r="D48" s="5"/>
      <c r="E48" s="6"/>
      <c r="F48" s="6"/>
      <c r="G48" s="6"/>
      <c r="H48" s="6"/>
    </row>
    <row r="49" spans="1:8" ht="30" customHeight="1">
      <c r="A49" s="6"/>
      <c r="B49" s="9"/>
      <c r="C49" s="6"/>
      <c r="D49" s="5"/>
      <c r="E49" s="6"/>
      <c r="F49" s="6"/>
      <c r="G49" s="6"/>
      <c r="H49" s="6"/>
    </row>
    <row r="50" spans="1:8" ht="30" customHeight="1">
      <c r="A50" s="6"/>
      <c r="B50" s="9"/>
      <c r="C50" s="6"/>
      <c r="D50" s="5"/>
      <c r="E50" s="6"/>
      <c r="F50" s="6"/>
      <c r="G50" s="6"/>
      <c r="H50" s="6"/>
    </row>
    <row r="51" spans="1:8" ht="30" customHeight="1">
      <c r="A51" s="6"/>
      <c r="B51" s="9"/>
      <c r="C51" s="6"/>
      <c r="D51" s="5"/>
      <c r="E51" s="6"/>
      <c r="F51" s="6"/>
      <c r="G51" s="6"/>
      <c r="H51" s="6"/>
    </row>
    <row r="52" spans="1:8" ht="30" customHeight="1">
      <c r="A52" s="6"/>
      <c r="B52" s="9"/>
      <c r="C52" s="6"/>
      <c r="D52" s="5"/>
      <c r="E52" s="6"/>
      <c r="F52" s="6"/>
      <c r="G52" s="6"/>
      <c r="H52" s="6"/>
    </row>
    <row r="53" spans="1:8" ht="30" customHeight="1">
      <c r="A53" s="6"/>
      <c r="B53" s="9"/>
      <c r="C53" s="6"/>
      <c r="D53" s="5"/>
      <c r="E53" s="6"/>
      <c r="F53" s="6"/>
      <c r="G53" s="6"/>
      <c r="H53" s="6"/>
    </row>
    <row r="54" spans="1:8" ht="30" customHeight="1">
      <c r="A54" s="6"/>
      <c r="B54" s="9"/>
      <c r="C54" s="6"/>
      <c r="D54" s="5"/>
      <c r="E54" s="6"/>
      <c r="F54" s="6"/>
      <c r="G54" s="6"/>
      <c r="H54" s="6"/>
    </row>
    <row r="55" spans="1:8" ht="30" customHeight="1">
      <c r="A55" s="6"/>
      <c r="B55" s="9"/>
      <c r="C55" s="6"/>
      <c r="D55" s="5"/>
      <c r="E55" s="6"/>
      <c r="F55" s="6"/>
      <c r="G55" s="6"/>
      <c r="H55" s="6"/>
    </row>
    <row r="56" spans="1:8" ht="30" customHeight="1">
      <c r="A56" s="6"/>
      <c r="B56" s="9"/>
      <c r="C56" s="6"/>
      <c r="D56" s="5"/>
      <c r="E56" s="6"/>
      <c r="F56" s="6"/>
      <c r="G56" s="6"/>
      <c r="H56" s="6"/>
    </row>
    <row r="57" spans="1:8" ht="30" customHeight="1">
      <c r="A57" s="6"/>
      <c r="B57" s="9"/>
      <c r="C57" s="6"/>
      <c r="D57" s="5"/>
      <c r="E57" s="6"/>
      <c r="F57" s="6"/>
      <c r="G57" s="6"/>
      <c r="H57" s="6"/>
    </row>
    <row r="58" spans="1:8" ht="30" customHeight="1">
      <c r="A58" s="6"/>
      <c r="B58" s="9"/>
      <c r="C58" s="6"/>
      <c r="D58" s="5"/>
      <c r="E58" s="6"/>
      <c r="F58" s="6"/>
      <c r="G58" s="6"/>
      <c r="H58" s="6"/>
    </row>
    <row r="59" spans="1:8" ht="30" customHeight="1">
      <c r="A59" s="6"/>
      <c r="B59" s="9"/>
      <c r="C59" s="6"/>
      <c r="D59" s="5"/>
      <c r="E59" s="6"/>
      <c r="F59" s="6"/>
      <c r="G59" s="6"/>
      <c r="H59" s="6"/>
    </row>
    <row r="60" spans="1:8" ht="30" customHeight="1">
      <c r="A60" s="6"/>
      <c r="B60" s="9"/>
      <c r="C60" s="6"/>
      <c r="D60" s="5"/>
      <c r="E60" s="6"/>
      <c r="F60" s="6"/>
      <c r="G60" s="6"/>
      <c r="H60" s="6"/>
    </row>
    <row r="61" spans="1:8" ht="30" customHeight="1">
      <c r="A61" s="6"/>
      <c r="B61" s="9"/>
      <c r="C61" s="6"/>
      <c r="D61" s="5"/>
      <c r="E61" s="6"/>
      <c r="F61" s="6"/>
      <c r="G61" s="6"/>
      <c r="H61" s="6"/>
    </row>
    <row r="62" spans="1:8" ht="30" customHeight="1">
      <c r="A62" s="6"/>
      <c r="B62" s="9"/>
      <c r="C62" s="6"/>
      <c r="D62" s="5"/>
      <c r="E62" s="6"/>
      <c r="F62" s="6"/>
      <c r="G62" s="6"/>
      <c r="H62" s="6"/>
    </row>
    <row r="63" spans="1:8" ht="30" customHeight="1">
      <c r="A63" s="6"/>
      <c r="B63" s="9"/>
      <c r="C63" s="6"/>
      <c r="D63" s="5"/>
      <c r="E63" s="6"/>
      <c r="F63" s="6"/>
      <c r="G63" s="6"/>
      <c r="H63" s="6"/>
    </row>
    <row r="64" spans="1:8" ht="30" customHeight="1">
      <c r="A64" s="6"/>
      <c r="B64" s="9"/>
      <c r="C64" s="6"/>
      <c r="D64" s="5"/>
      <c r="E64" s="6"/>
      <c r="F64" s="6"/>
      <c r="G64" s="6"/>
      <c r="H64" s="6"/>
    </row>
    <row r="65" spans="1:8" ht="30" customHeight="1">
      <c r="A65" s="6"/>
      <c r="B65" s="9"/>
      <c r="C65" s="6"/>
      <c r="D65" s="5"/>
      <c r="E65" s="6"/>
      <c r="F65" s="6"/>
      <c r="G65" s="6"/>
      <c r="H65" s="6"/>
    </row>
    <row r="66" spans="1:8" ht="30" customHeight="1">
      <c r="A66" s="6"/>
      <c r="B66" s="9"/>
      <c r="C66" s="6"/>
      <c r="D66" s="5"/>
      <c r="E66" s="6"/>
      <c r="F66" s="6"/>
      <c r="G66" s="6"/>
      <c r="H66" s="6"/>
    </row>
    <row r="67" spans="1:8" ht="30" customHeight="1">
      <c r="A67" s="6"/>
      <c r="B67" s="9"/>
      <c r="C67" s="6"/>
      <c r="D67" s="5"/>
      <c r="E67" s="6"/>
      <c r="F67" s="6"/>
      <c r="G67" s="6"/>
      <c r="H67" s="6"/>
    </row>
    <row r="68" spans="1:8" ht="30" customHeight="1">
      <c r="A68" s="6"/>
      <c r="B68" s="9"/>
      <c r="C68" s="6"/>
      <c r="D68" s="5"/>
      <c r="E68" s="6"/>
      <c r="F68" s="6"/>
      <c r="G68" s="6"/>
      <c r="H68" s="6"/>
    </row>
    <row r="69" spans="1:8" ht="30" customHeight="1">
      <c r="A69" s="6"/>
      <c r="B69" s="9"/>
      <c r="C69" s="6"/>
      <c r="D69" s="5"/>
      <c r="E69" s="6"/>
      <c r="F69" s="6"/>
      <c r="G69" s="6"/>
      <c r="H69" s="6"/>
    </row>
    <row r="70" spans="1:8" ht="30" customHeight="1">
      <c r="A70" s="6"/>
      <c r="B70" s="9"/>
      <c r="C70" s="6"/>
      <c r="D70" s="5"/>
      <c r="E70" s="6"/>
      <c r="F70" s="6"/>
      <c r="G70" s="6"/>
      <c r="H70" s="6"/>
    </row>
    <row r="71" spans="1:8" ht="30" customHeight="1">
      <c r="A71" s="6"/>
      <c r="B71" s="9"/>
      <c r="C71" s="6"/>
      <c r="D71" s="5"/>
      <c r="E71" s="6"/>
      <c r="F71" s="6"/>
      <c r="G71" s="6"/>
      <c r="H71" s="6"/>
    </row>
    <row r="72" spans="1:8" ht="30" customHeight="1">
      <c r="A72" s="6"/>
      <c r="B72" s="9"/>
      <c r="C72" s="6"/>
      <c r="D72" s="5"/>
      <c r="E72" s="6"/>
      <c r="F72" s="6"/>
      <c r="G72" s="6"/>
      <c r="H72" s="6"/>
    </row>
    <row r="73" spans="1:8" ht="30" customHeight="1">
      <c r="A73" s="6"/>
      <c r="B73" s="9"/>
      <c r="C73" s="6"/>
      <c r="D73" s="5"/>
      <c r="E73" s="6"/>
      <c r="F73" s="6"/>
      <c r="G73" s="6"/>
      <c r="H73" s="6"/>
    </row>
    <row r="74" spans="1:8" ht="30" customHeight="1">
      <c r="A74" s="6"/>
      <c r="B74" s="9"/>
      <c r="C74" s="6"/>
      <c r="D74" s="5"/>
      <c r="E74" s="6"/>
      <c r="F74" s="6"/>
      <c r="G74" s="6"/>
      <c r="H74" s="6"/>
    </row>
    <row r="75" spans="1:8" ht="30" customHeight="1">
      <c r="A75" s="6"/>
      <c r="B75" s="9"/>
      <c r="C75" s="6"/>
      <c r="D75" s="5"/>
      <c r="E75" s="6"/>
      <c r="F75" s="6"/>
      <c r="G75" s="6"/>
      <c r="H75" s="6"/>
    </row>
    <row r="76" spans="1:8" ht="30" customHeight="1">
      <c r="A76" s="6"/>
      <c r="B76" s="9"/>
      <c r="C76" s="6"/>
      <c r="D76" s="5"/>
      <c r="E76" s="6"/>
      <c r="F76" s="6"/>
      <c r="G76" s="6"/>
      <c r="H76" s="6"/>
    </row>
    <row r="77" spans="1:8" ht="30" customHeight="1">
      <c r="A77" s="6"/>
      <c r="B77" s="9"/>
      <c r="C77" s="6"/>
      <c r="D77" s="5"/>
      <c r="E77" s="6"/>
      <c r="F77" s="6"/>
      <c r="G77" s="6"/>
      <c r="H77" s="6"/>
    </row>
    <row r="78" spans="1:8" ht="30" customHeight="1">
      <c r="A78" s="6"/>
      <c r="B78" s="9"/>
      <c r="C78" s="6"/>
      <c r="D78" s="5"/>
      <c r="E78" s="6"/>
      <c r="F78" s="6"/>
      <c r="G78" s="6"/>
      <c r="H78" s="6"/>
    </row>
    <row r="79" spans="1:8" ht="30" customHeight="1">
      <c r="A79" s="6"/>
      <c r="B79" s="9"/>
      <c r="C79" s="6"/>
      <c r="D79" s="5"/>
      <c r="E79" s="6"/>
      <c r="F79" s="6"/>
      <c r="G79" s="6"/>
      <c r="H79" s="6"/>
    </row>
    <row r="80" spans="1:8" ht="30" customHeight="1">
      <c r="A80" s="6"/>
      <c r="B80" s="9"/>
      <c r="C80" s="6"/>
      <c r="D80" s="5"/>
      <c r="E80" s="6"/>
      <c r="F80" s="6"/>
      <c r="G80" s="6"/>
      <c r="H80" s="6"/>
    </row>
    <row r="81" spans="1:8" ht="30" customHeight="1">
      <c r="A81" s="6"/>
      <c r="B81" s="9"/>
      <c r="C81" s="6"/>
      <c r="D81" s="5"/>
      <c r="E81" s="6"/>
      <c r="F81" s="6"/>
      <c r="G81" s="6"/>
      <c r="H81" s="6"/>
    </row>
    <row r="82" spans="1:8" ht="30" customHeight="1">
      <c r="A82" s="6"/>
      <c r="B82" s="9"/>
      <c r="C82" s="6"/>
      <c r="D82" s="5"/>
      <c r="E82" s="6"/>
      <c r="F82" s="6"/>
      <c r="G82" s="6"/>
      <c r="H82" s="6"/>
    </row>
    <row r="83" spans="1:8" ht="30" customHeight="1">
      <c r="A83" s="6"/>
      <c r="B83" s="9"/>
      <c r="C83" s="6"/>
      <c r="D83" s="5"/>
      <c r="E83" s="6"/>
      <c r="F83" s="6"/>
      <c r="G83" s="6"/>
      <c r="H83" s="6"/>
    </row>
    <row r="84" spans="1:8" ht="30" customHeight="1">
      <c r="A84" s="6"/>
      <c r="B84" s="9"/>
      <c r="C84" s="6"/>
      <c r="D84" s="5"/>
      <c r="E84" s="6"/>
      <c r="F84" s="6"/>
      <c r="G84" s="6"/>
      <c r="H84" s="6"/>
    </row>
    <row r="85" spans="1:8" ht="30" customHeight="1">
      <c r="A85" s="6"/>
      <c r="B85" s="9"/>
      <c r="C85" s="6"/>
      <c r="D85" s="5"/>
      <c r="E85" s="6"/>
      <c r="F85" s="6"/>
      <c r="G85" s="6"/>
      <c r="H85" s="6"/>
    </row>
    <row r="86" spans="1:8" ht="30" customHeight="1">
      <c r="A86" s="6"/>
      <c r="B86" s="9"/>
      <c r="C86" s="6"/>
      <c r="D86" s="5"/>
      <c r="E86" s="6"/>
      <c r="F86" s="6"/>
      <c r="G86" s="6"/>
      <c r="H86" s="6"/>
    </row>
    <row r="87" spans="1:8" ht="30" customHeight="1">
      <c r="A87" s="6"/>
      <c r="B87" s="9"/>
      <c r="C87" s="6"/>
      <c r="D87" s="5"/>
      <c r="E87" s="6"/>
      <c r="F87" s="6"/>
      <c r="G87" s="6"/>
      <c r="H87" s="6"/>
    </row>
    <row r="88" spans="1:8" ht="30" customHeight="1">
      <c r="A88" s="6"/>
      <c r="B88" s="9"/>
      <c r="C88" s="6"/>
      <c r="D88" s="5"/>
      <c r="E88" s="6"/>
      <c r="F88" s="6"/>
      <c r="G88" s="6"/>
      <c r="H88" s="6"/>
    </row>
    <row r="89" spans="1:8" ht="30" customHeight="1">
      <c r="A89" s="6"/>
      <c r="B89" s="9"/>
      <c r="C89" s="6"/>
      <c r="D89" s="5"/>
      <c r="E89" s="6"/>
      <c r="F89" s="6"/>
      <c r="G89" s="6"/>
      <c r="H89" s="6"/>
    </row>
    <row r="90" spans="1:8" ht="30" customHeight="1">
      <c r="A90" s="6"/>
      <c r="B90" s="9"/>
      <c r="C90" s="6"/>
      <c r="D90" s="5"/>
      <c r="E90" s="6"/>
      <c r="F90" s="6"/>
      <c r="G90" s="6"/>
      <c r="H90" s="6"/>
    </row>
    <row r="91" spans="1:8" ht="30" customHeight="1">
      <c r="A91" s="6"/>
      <c r="B91" s="9"/>
      <c r="C91" s="6"/>
      <c r="D91" s="5"/>
      <c r="E91" s="6"/>
      <c r="F91" s="6"/>
      <c r="G91" s="6"/>
      <c r="H91" s="6"/>
    </row>
    <row r="92" spans="1:8" ht="30" customHeight="1">
      <c r="A92" s="6"/>
      <c r="B92" s="9"/>
      <c r="C92" s="6"/>
      <c r="D92" s="5"/>
      <c r="E92" s="6"/>
      <c r="F92" s="6"/>
      <c r="G92" s="6"/>
      <c r="H92" s="6"/>
    </row>
    <row r="93" spans="1:8" ht="30" customHeight="1">
      <c r="A93" s="6"/>
      <c r="B93" s="9"/>
      <c r="C93" s="6"/>
      <c r="D93" s="5"/>
      <c r="E93" s="6"/>
      <c r="F93" s="6"/>
      <c r="G93" s="6"/>
      <c r="H93" s="6"/>
    </row>
    <row r="94" spans="1:8" ht="30" customHeight="1">
      <c r="A94" s="6"/>
      <c r="B94" s="9"/>
      <c r="C94" s="6"/>
      <c r="D94" s="5"/>
      <c r="E94" s="6"/>
      <c r="F94" s="6"/>
      <c r="G94" s="6"/>
      <c r="H94" s="6"/>
    </row>
    <row r="95" spans="1:8" ht="30" customHeight="1">
      <c r="A95" s="6"/>
      <c r="B95" s="9"/>
      <c r="C95" s="6"/>
      <c r="D95" s="5"/>
      <c r="E95" s="6"/>
      <c r="F95" s="6"/>
      <c r="G95" s="6"/>
      <c r="H95" s="6"/>
    </row>
    <row r="96" spans="1:8" ht="30" customHeight="1">
      <c r="A96" s="6"/>
      <c r="B96" s="9"/>
      <c r="C96" s="6"/>
      <c r="D96" s="5"/>
      <c r="E96" s="6"/>
      <c r="F96" s="6"/>
      <c r="G96" s="6"/>
      <c r="H96" s="6"/>
    </row>
    <row r="97" spans="1:8" ht="30" customHeight="1">
      <c r="A97" s="6"/>
      <c r="B97" s="9"/>
      <c r="C97" s="6"/>
      <c r="D97" s="5"/>
      <c r="E97" s="6"/>
      <c r="F97" s="6"/>
      <c r="G97" s="6"/>
      <c r="H97" s="6"/>
    </row>
    <row r="98" spans="1:8" ht="30" customHeight="1">
      <c r="A98" s="6"/>
      <c r="B98" s="9"/>
      <c r="C98" s="6"/>
      <c r="D98" s="5"/>
      <c r="E98" s="6"/>
      <c r="F98" s="6"/>
      <c r="G98" s="6"/>
      <c r="H98" s="6"/>
    </row>
    <row r="99" spans="1:8" ht="30" customHeight="1">
      <c r="A99" s="6"/>
      <c r="B99" s="9"/>
      <c r="C99" s="6"/>
      <c r="D99" s="5"/>
      <c r="E99" s="6"/>
      <c r="F99" s="6"/>
      <c r="G99" s="6"/>
      <c r="H99" s="6"/>
    </row>
    <row r="100" spans="1:8" ht="30" customHeight="1">
      <c r="A100" s="6"/>
      <c r="B100" s="9"/>
      <c r="C100" s="6"/>
      <c r="D100" s="5"/>
      <c r="E100" s="6"/>
      <c r="F100" s="6"/>
      <c r="G100" s="6"/>
      <c r="H100" s="6"/>
    </row>
    <row r="101" spans="1:8" ht="30" customHeight="1">
      <c r="A101" s="6"/>
      <c r="B101" s="9"/>
      <c r="C101" s="6"/>
      <c r="D101" s="5"/>
      <c r="E101" s="6"/>
      <c r="F101" s="6"/>
      <c r="G101" s="6"/>
      <c r="H101" s="6"/>
    </row>
    <row r="102" spans="1:8" ht="30" customHeight="1">
      <c r="A102" s="6"/>
      <c r="B102" s="9"/>
      <c r="C102" s="6"/>
      <c r="D102" s="5"/>
      <c r="E102" s="6"/>
      <c r="F102" s="6"/>
      <c r="G102" s="6"/>
      <c r="H102" s="6"/>
    </row>
    <row r="103" spans="1:8" ht="30" customHeight="1">
      <c r="A103" s="6"/>
      <c r="B103" s="9"/>
      <c r="C103" s="6"/>
      <c r="D103" s="5"/>
      <c r="E103" s="6"/>
      <c r="F103" s="6"/>
      <c r="G103" s="6"/>
      <c r="H103" s="6"/>
    </row>
    <row r="104" spans="1:8" ht="30" customHeight="1">
      <c r="A104" s="6"/>
      <c r="B104" s="9"/>
      <c r="C104" s="6"/>
      <c r="D104" s="5"/>
      <c r="E104" s="6"/>
      <c r="F104" s="6"/>
      <c r="G104" s="6"/>
      <c r="H104" s="6"/>
    </row>
    <row r="105" spans="1:8" ht="30" customHeight="1">
      <c r="A105" s="6"/>
      <c r="B105" s="9"/>
      <c r="C105" s="6"/>
      <c r="D105" s="5"/>
      <c r="E105" s="6"/>
      <c r="F105" s="6"/>
      <c r="G105" s="6"/>
      <c r="H105" s="6"/>
    </row>
    <row r="106" spans="1:8" ht="30" customHeight="1">
      <c r="A106" s="6"/>
      <c r="B106" s="9"/>
      <c r="C106" s="6"/>
      <c r="D106" s="5"/>
      <c r="E106" s="6"/>
      <c r="F106" s="6"/>
      <c r="G106" s="6"/>
      <c r="H106" s="6"/>
    </row>
    <row r="107" spans="1:8" ht="30" customHeight="1">
      <c r="A107" s="6"/>
      <c r="B107" s="9"/>
      <c r="C107" s="6"/>
      <c r="D107" s="5"/>
      <c r="E107" s="6"/>
      <c r="F107" s="6"/>
      <c r="G107" s="6"/>
      <c r="H107" s="6"/>
    </row>
    <row r="108" spans="1:8" ht="30" customHeight="1">
      <c r="A108" s="6"/>
      <c r="B108" s="9"/>
      <c r="C108" s="6"/>
      <c r="D108" s="5"/>
      <c r="E108" s="6"/>
      <c r="F108" s="6"/>
      <c r="G108" s="6"/>
      <c r="H108" s="6"/>
    </row>
    <row r="109" spans="1:8" ht="30" customHeight="1">
      <c r="A109" s="6"/>
      <c r="B109" s="9"/>
      <c r="C109" s="6"/>
      <c r="D109" s="5"/>
      <c r="E109" s="6"/>
      <c r="F109" s="6"/>
      <c r="G109" s="6"/>
      <c r="H109" s="6"/>
    </row>
    <row r="110" spans="1:8" ht="30" customHeight="1">
      <c r="A110" s="6"/>
      <c r="B110" s="9"/>
      <c r="C110" s="6"/>
      <c r="D110" s="5"/>
      <c r="E110" s="6"/>
      <c r="F110" s="6"/>
      <c r="G110" s="6"/>
      <c r="H110" s="6"/>
    </row>
    <row r="111" spans="1:8" ht="30" customHeight="1">
      <c r="A111" s="6"/>
      <c r="B111" s="9"/>
      <c r="C111" s="6"/>
      <c r="D111" s="5"/>
      <c r="E111" s="6"/>
      <c r="F111" s="6"/>
      <c r="G111" s="6"/>
      <c r="H111" s="6"/>
    </row>
    <row r="112" spans="1:8" ht="30" customHeight="1">
      <c r="A112" s="6"/>
      <c r="B112" s="9"/>
      <c r="C112" s="6"/>
      <c r="D112" s="5"/>
      <c r="E112" s="6"/>
      <c r="F112" s="6"/>
      <c r="G112" s="6"/>
      <c r="H112" s="6"/>
    </row>
    <row r="113" spans="1:8" ht="30" customHeight="1">
      <c r="A113" s="6"/>
      <c r="B113" s="9"/>
      <c r="C113" s="6"/>
      <c r="D113" s="5"/>
      <c r="E113" s="6"/>
      <c r="F113" s="6"/>
      <c r="G113" s="6"/>
      <c r="H113" s="6"/>
    </row>
    <row r="114" spans="1:8" ht="30" customHeight="1">
      <c r="A114" s="6"/>
      <c r="B114" s="9"/>
      <c r="C114" s="6"/>
      <c r="D114" s="5"/>
      <c r="E114" s="6"/>
      <c r="F114" s="6"/>
      <c r="G114" s="6"/>
      <c r="H114" s="6"/>
    </row>
    <row r="115" spans="1:8" ht="30" customHeight="1">
      <c r="A115" s="6"/>
      <c r="B115" s="9"/>
      <c r="C115" s="6"/>
      <c r="D115" s="5"/>
      <c r="E115" s="6"/>
      <c r="F115" s="6"/>
      <c r="G115" s="6"/>
      <c r="H115" s="6"/>
    </row>
    <row r="116" spans="1:8" ht="30" customHeight="1">
      <c r="A116" s="6"/>
      <c r="B116" s="9"/>
      <c r="C116" s="6"/>
      <c r="D116" s="5"/>
      <c r="E116" s="6"/>
      <c r="F116" s="6"/>
      <c r="G116" s="6"/>
      <c r="H116" s="6"/>
    </row>
    <row r="117" spans="1:8" ht="30" customHeight="1">
      <c r="A117" s="6"/>
      <c r="B117" s="9"/>
      <c r="C117" s="6"/>
      <c r="D117" s="5"/>
      <c r="E117" s="6"/>
      <c r="F117" s="6"/>
      <c r="G117" s="6"/>
      <c r="H117" s="6"/>
    </row>
    <row r="118" spans="1:8" ht="30" customHeight="1">
      <c r="A118" s="6"/>
      <c r="B118" s="9"/>
      <c r="C118" s="6"/>
      <c r="D118" s="5"/>
      <c r="E118" s="6"/>
      <c r="F118" s="6"/>
      <c r="G118" s="6"/>
      <c r="H118" s="6"/>
    </row>
    <row r="119" spans="1:8" ht="30" customHeight="1">
      <c r="A119" s="6"/>
      <c r="B119" s="9"/>
      <c r="C119" s="6"/>
      <c r="D119" s="5"/>
      <c r="E119" s="6"/>
      <c r="F119" s="6"/>
      <c r="G119" s="6"/>
      <c r="H119" s="6"/>
    </row>
    <row r="120" spans="1:8" ht="30" customHeight="1">
      <c r="A120" s="6"/>
      <c r="B120" s="9"/>
      <c r="C120" s="6"/>
      <c r="D120" s="5"/>
      <c r="E120" s="6"/>
      <c r="F120" s="6"/>
      <c r="G120" s="6"/>
      <c r="H120" s="6"/>
    </row>
    <row r="121" spans="1:8" ht="30" customHeight="1">
      <c r="A121" s="6"/>
      <c r="B121" s="9"/>
      <c r="C121" s="6"/>
      <c r="D121" s="5"/>
      <c r="E121" s="6"/>
      <c r="F121" s="6"/>
      <c r="G121" s="6"/>
      <c r="H121" s="6"/>
    </row>
    <row r="122" spans="1:8" ht="30" customHeight="1">
      <c r="A122" s="6"/>
      <c r="B122" s="9"/>
      <c r="C122" s="6"/>
      <c r="D122" s="5"/>
      <c r="E122" s="6"/>
      <c r="F122" s="6"/>
      <c r="G122" s="6"/>
      <c r="H122" s="6"/>
    </row>
    <row r="123" spans="1:8" ht="30" customHeight="1">
      <c r="A123" s="6"/>
      <c r="B123" s="9"/>
      <c r="C123" s="6"/>
      <c r="D123" s="5"/>
      <c r="E123" s="6"/>
      <c r="F123" s="6"/>
      <c r="G123" s="6"/>
      <c r="H123" s="6"/>
    </row>
    <row r="124" spans="1:8" ht="30" customHeight="1">
      <c r="A124" s="6"/>
      <c r="B124" s="9"/>
      <c r="C124" s="6"/>
      <c r="D124" s="5"/>
      <c r="E124" s="6"/>
      <c r="F124" s="6"/>
      <c r="G124" s="6"/>
      <c r="H124" s="6"/>
    </row>
    <row r="125" spans="1:8" ht="30" customHeight="1">
      <c r="A125" s="6"/>
      <c r="B125" s="9"/>
      <c r="C125" s="6"/>
      <c r="D125" s="5"/>
      <c r="E125" s="6"/>
      <c r="F125" s="6"/>
      <c r="G125" s="6"/>
      <c r="H125" s="6"/>
    </row>
    <row r="126" spans="1:8" ht="30" customHeight="1">
      <c r="A126" s="6"/>
      <c r="B126" s="9"/>
      <c r="C126" s="6"/>
      <c r="D126" s="5"/>
      <c r="E126" s="6"/>
      <c r="F126" s="6"/>
      <c r="G126" s="6"/>
      <c r="H126" s="6"/>
    </row>
    <row r="127" spans="1:8" ht="30" customHeight="1">
      <c r="A127" s="6"/>
      <c r="B127" s="9"/>
      <c r="C127" s="6"/>
      <c r="D127" s="5"/>
      <c r="E127" s="6"/>
      <c r="F127" s="6"/>
      <c r="G127" s="6"/>
      <c r="H127" s="6"/>
    </row>
    <row r="128" spans="1:8" ht="30" customHeight="1">
      <c r="A128" s="6"/>
      <c r="B128" s="9"/>
      <c r="C128" s="6"/>
      <c r="D128" s="5"/>
      <c r="E128" s="6"/>
      <c r="F128" s="6"/>
      <c r="G128" s="6"/>
      <c r="H128" s="6"/>
    </row>
    <row r="129" spans="1:8" ht="30" customHeight="1">
      <c r="A129" s="6"/>
      <c r="B129" s="9"/>
      <c r="C129" s="6"/>
      <c r="D129" s="5"/>
      <c r="E129" s="6"/>
      <c r="F129" s="6"/>
      <c r="G129" s="6"/>
      <c r="H129" s="6"/>
    </row>
    <row r="130" spans="1:8" ht="30" customHeight="1">
      <c r="A130" s="6"/>
      <c r="B130" s="9"/>
      <c r="C130" s="6"/>
      <c r="D130" s="5"/>
      <c r="E130" s="6"/>
      <c r="F130" s="6"/>
      <c r="G130" s="6"/>
      <c r="H130" s="6"/>
    </row>
    <row r="131" spans="1:8" ht="30" customHeight="1">
      <c r="A131" s="6"/>
      <c r="B131" s="9"/>
      <c r="C131" s="6"/>
      <c r="D131" s="5"/>
      <c r="E131" s="6"/>
      <c r="F131" s="6"/>
      <c r="G131" s="6"/>
      <c r="H131" s="6"/>
    </row>
    <row r="132" spans="1:8" ht="30" customHeight="1">
      <c r="A132" s="6"/>
      <c r="B132" s="9"/>
      <c r="C132" s="6"/>
      <c r="D132" s="5"/>
      <c r="E132" s="6"/>
      <c r="F132" s="6"/>
      <c r="G132" s="6"/>
      <c r="H132" s="6"/>
    </row>
    <row r="133" spans="1:8" ht="30" customHeight="1">
      <c r="A133" s="6"/>
      <c r="B133" s="9"/>
      <c r="C133" s="6"/>
      <c r="D133" s="5"/>
      <c r="E133" s="6"/>
      <c r="F133" s="6"/>
      <c r="G133" s="6"/>
      <c r="H133" s="6"/>
    </row>
    <row r="134" spans="1:8" ht="30" customHeight="1">
      <c r="A134" s="6"/>
      <c r="B134" s="9"/>
      <c r="C134" s="6"/>
      <c r="D134" s="5"/>
      <c r="E134" s="6"/>
      <c r="F134" s="6"/>
      <c r="G134" s="6"/>
      <c r="H134" s="6"/>
    </row>
    <row r="135" spans="1:8" ht="30" customHeight="1">
      <c r="A135" s="6"/>
      <c r="B135" s="9"/>
      <c r="C135" s="6"/>
      <c r="D135" s="5"/>
      <c r="E135" s="6"/>
      <c r="F135" s="6"/>
      <c r="G135" s="6"/>
      <c r="H135" s="6"/>
    </row>
  </sheetData>
  <sheetProtection password="EEEE" sheet="1" objects="1" scenarios="1"/>
  <mergeCells count="48">
    <mergeCell ref="H35:H36"/>
    <mergeCell ref="A1:G1"/>
    <mergeCell ref="F11:G11"/>
    <mergeCell ref="A11:C11"/>
    <mergeCell ref="F8:G8"/>
    <mergeCell ref="E19:F19"/>
    <mergeCell ref="A12:C12"/>
    <mergeCell ref="E17:E18"/>
    <mergeCell ref="F17:F18"/>
    <mergeCell ref="A14:A16"/>
    <mergeCell ref="F10:G10"/>
    <mergeCell ref="G17:G18"/>
    <mergeCell ref="A10:C10"/>
    <mergeCell ref="A2:B3"/>
    <mergeCell ref="F7:G7"/>
    <mergeCell ref="F9:G9"/>
    <mergeCell ref="A6:C6"/>
    <mergeCell ref="F6:G6"/>
    <mergeCell ref="A7:C7"/>
    <mergeCell ref="A8:C8"/>
    <mergeCell ref="A9:C9"/>
    <mergeCell ref="A28:B28"/>
    <mergeCell ref="F26:H29"/>
    <mergeCell ref="A4:B4"/>
    <mergeCell ref="H17:H18"/>
    <mergeCell ref="B17:B18"/>
    <mergeCell ref="C17:C18"/>
    <mergeCell ref="D17:D18"/>
    <mergeCell ref="A21:A23"/>
    <mergeCell ref="B24:C24"/>
    <mergeCell ref="B22:C22"/>
    <mergeCell ref="A25:E25"/>
    <mergeCell ref="D21:E21"/>
    <mergeCell ref="D23:E23"/>
    <mergeCell ref="D24:E24"/>
    <mergeCell ref="B21:C21"/>
    <mergeCell ref="B23:C23"/>
    <mergeCell ref="D22:E22"/>
    <mergeCell ref="A26:B26"/>
    <mergeCell ref="A27:B27"/>
    <mergeCell ref="A31:E31"/>
    <mergeCell ref="A37:H37"/>
    <mergeCell ref="A33:B33"/>
    <mergeCell ref="A34:B34"/>
    <mergeCell ref="A35:B35"/>
    <mergeCell ref="A36:B36"/>
    <mergeCell ref="A29:B29"/>
    <mergeCell ref="F35:G3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4"/>
  <ignoredErrors>
    <ignoredError sqref="B17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zoomScalePageLayoutView="0" workbookViewId="0" topLeftCell="A23">
      <selection activeCell="H25" sqref="H25"/>
    </sheetView>
  </sheetViews>
  <sheetFormatPr defaultColWidth="11.421875" defaultRowHeight="30" customHeight="1"/>
  <cols>
    <col min="1" max="1" width="16.8515625" style="0" customWidth="1"/>
    <col min="2" max="2" width="11.57421875" style="2" customWidth="1"/>
    <col min="3" max="3" width="12.140625" style="0" customWidth="1"/>
    <col min="4" max="4" width="12.8515625" style="1" customWidth="1"/>
    <col min="5" max="5" width="11.8515625" style="0" customWidth="1"/>
    <col min="6" max="6" width="11.00390625" style="0" customWidth="1"/>
    <col min="7" max="7" width="12.8515625" style="0" customWidth="1"/>
    <col min="8" max="8" width="16.140625" style="0" customWidth="1"/>
  </cols>
  <sheetData>
    <row r="1" spans="1:7" s="3" customFormat="1" ht="43.5" customHeight="1" thickBot="1">
      <c r="A1" s="129" t="s">
        <v>49</v>
      </c>
      <c r="B1" s="130"/>
      <c r="C1" s="130"/>
      <c r="D1" s="130"/>
      <c r="E1" s="130"/>
      <c r="F1" s="130"/>
      <c r="G1" s="131"/>
    </row>
    <row r="2" spans="1:8" s="3" customFormat="1" ht="19.5" customHeight="1">
      <c r="A2" s="115" t="s">
        <v>4</v>
      </c>
      <c r="B2" s="83"/>
      <c r="C2" s="50" t="s">
        <v>2</v>
      </c>
      <c r="D2" s="51" t="s">
        <v>1</v>
      </c>
      <c r="E2" s="4"/>
      <c r="F2" s="5"/>
      <c r="G2" s="6"/>
      <c r="H2" s="6"/>
    </row>
    <row r="3" spans="1:8" s="3" customFormat="1" ht="25.5" customHeight="1" thickBot="1">
      <c r="A3" s="115"/>
      <c r="B3" s="83"/>
      <c r="C3" s="7">
        <f>D3*(1-C4)</f>
        <v>4.077864</v>
      </c>
      <c r="D3" s="8">
        <v>5.22</v>
      </c>
      <c r="E3" s="4"/>
      <c r="F3" s="5"/>
      <c r="G3" s="6"/>
      <c r="H3" s="6"/>
    </row>
    <row r="4" spans="1:8" ht="27" customHeight="1" thickBot="1" thickTop="1">
      <c r="A4" s="96" t="s">
        <v>3</v>
      </c>
      <c r="B4" s="96"/>
      <c r="C4" s="59">
        <v>0.2188</v>
      </c>
      <c r="D4" s="49"/>
      <c r="E4" s="6"/>
      <c r="F4" s="6"/>
      <c r="G4" s="6"/>
      <c r="H4" s="6"/>
    </row>
    <row r="5" spans="1:8" ht="15" customHeight="1" thickBot="1" thickTop="1">
      <c r="A5" s="6"/>
      <c r="B5" s="41"/>
      <c r="C5" s="42"/>
      <c r="D5" s="44"/>
      <c r="E5" s="44"/>
      <c r="F5" s="42"/>
      <c r="G5" s="42"/>
      <c r="H5" s="12"/>
    </row>
    <row r="6" spans="1:10" ht="50.25" customHeight="1" thickBot="1" thickTop="1">
      <c r="A6" s="118" t="s">
        <v>40</v>
      </c>
      <c r="B6" s="119"/>
      <c r="C6" s="120"/>
      <c r="D6" s="39" t="s">
        <v>35</v>
      </c>
      <c r="E6" s="38" t="s">
        <v>30</v>
      </c>
      <c r="F6" s="118" t="s">
        <v>36</v>
      </c>
      <c r="G6" s="121"/>
      <c r="H6" s="6"/>
      <c r="I6" s="43"/>
      <c r="J6" s="43"/>
    </row>
    <row r="7" spans="1:10" ht="30" customHeight="1" thickTop="1">
      <c r="A7" s="122" t="s">
        <v>37</v>
      </c>
      <c r="B7" s="123"/>
      <c r="C7" s="124"/>
      <c r="D7" s="53">
        <v>12</v>
      </c>
      <c r="E7" s="10">
        <v>50</v>
      </c>
      <c r="F7" s="116">
        <f>D7*E7</f>
        <v>600</v>
      </c>
      <c r="G7" s="117"/>
      <c r="H7" s="6"/>
      <c r="I7" s="43"/>
      <c r="J7" s="43"/>
    </row>
    <row r="8" spans="1:8" ht="30" customHeight="1">
      <c r="A8" s="92" t="s">
        <v>38</v>
      </c>
      <c r="B8" s="93"/>
      <c r="C8" s="94"/>
      <c r="D8" s="54">
        <v>24</v>
      </c>
      <c r="E8" s="40">
        <v>40</v>
      </c>
      <c r="F8" s="137">
        <f>D8*E8</f>
        <v>960</v>
      </c>
      <c r="G8" s="138"/>
      <c r="H8" s="6"/>
    </row>
    <row r="9" spans="1:8" ht="30" customHeight="1">
      <c r="A9" s="92" t="s">
        <v>39</v>
      </c>
      <c r="B9" s="93"/>
      <c r="C9" s="94"/>
      <c r="D9" s="54">
        <v>11</v>
      </c>
      <c r="E9" s="11">
        <v>20</v>
      </c>
      <c r="F9" s="111">
        <f>D9*E9</f>
        <v>220</v>
      </c>
      <c r="G9" s="112"/>
      <c r="H9" s="6"/>
    </row>
    <row r="10" spans="1:8" ht="30" customHeight="1" thickBot="1">
      <c r="A10" s="134" t="s">
        <v>0</v>
      </c>
      <c r="B10" s="135"/>
      <c r="C10" s="136"/>
      <c r="D10" s="52">
        <f>D7+D8+D9</f>
        <v>47</v>
      </c>
      <c r="E10" s="28" t="s">
        <v>19</v>
      </c>
      <c r="F10" s="132">
        <f>F7+F8+F9</f>
        <v>1780</v>
      </c>
      <c r="G10" s="133"/>
      <c r="H10" s="6"/>
    </row>
    <row r="11" spans="1:8" ht="30" customHeight="1" thickBot="1" thickTop="1">
      <c r="A11" s="141" t="s">
        <v>42</v>
      </c>
      <c r="B11" s="142"/>
      <c r="C11" s="151"/>
      <c r="D11" s="57">
        <v>5</v>
      </c>
      <c r="E11" s="56"/>
      <c r="F11" s="55"/>
      <c r="G11" s="55"/>
      <c r="H11" s="6"/>
    </row>
    <row r="12" spans="1:8" ht="30" customHeight="1" thickBot="1" thickTop="1">
      <c r="A12" s="148" t="s">
        <v>18</v>
      </c>
      <c r="B12" s="149"/>
      <c r="C12" s="150"/>
      <c r="D12" s="58">
        <f>F10/D10</f>
        <v>37.87234042553192</v>
      </c>
      <c r="E12" s="12"/>
      <c r="F12" s="6"/>
      <c r="G12" s="6"/>
      <c r="H12" s="6"/>
    </row>
    <row r="13" spans="1:8" ht="17.25" customHeight="1" thickBot="1" thickTop="1">
      <c r="A13" s="14"/>
      <c r="B13" s="9"/>
      <c r="C13" s="6"/>
      <c r="D13" s="5"/>
      <c r="E13" s="9"/>
      <c r="F13" s="6"/>
      <c r="G13" s="6"/>
      <c r="H13" s="6"/>
    </row>
    <row r="14" spans="1:8" ht="18" customHeight="1" thickTop="1">
      <c r="A14" s="108" t="s">
        <v>28</v>
      </c>
      <c r="B14" s="15" t="s">
        <v>44</v>
      </c>
      <c r="C14" s="15" t="s">
        <v>20</v>
      </c>
      <c r="D14" s="15" t="s">
        <v>5</v>
      </c>
      <c r="E14" s="15" t="s">
        <v>6</v>
      </c>
      <c r="F14" s="15" t="s">
        <v>7</v>
      </c>
      <c r="G14" s="15" t="s">
        <v>6</v>
      </c>
      <c r="H14" s="16" t="s">
        <v>6</v>
      </c>
    </row>
    <row r="15" spans="1:8" ht="18" customHeight="1">
      <c r="A15" s="109"/>
      <c r="B15" s="17"/>
      <c r="C15" s="17" t="s">
        <v>48</v>
      </c>
      <c r="D15" s="17" t="s">
        <v>23</v>
      </c>
      <c r="E15" s="17" t="s">
        <v>25</v>
      </c>
      <c r="F15" s="17" t="s">
        <v>26</v>
      </c>
      <c r="G15" s="17"/>
      <c r="H15" s="18"/>
    </row>
    <row r="16" spans="1:8" ht="18" customHeight="1" thickBot="1">
      <c r="A16" s="110"/>
      <c r="B16" s="19" t="s">
        <v>8</v>
      </c>
      <c r="C16" s="19" t="s">
        <v>22</v>
      </c>
      <c r="D16" s="19" t="s">
        <v>24</v>
      </c>
      <c r="E16" s="19" t="s">
        <v>24</v>
      </c>
      <c r="F16" s="19" t="s">
        <v>1</v>
      </c>
      <c r="G16" s="19" t="s">
        <v>9</v>
      </c>
      <c r="H16" s="20" t="s">
        <v>2</v>
      </c>
    </row>
    <row r="17" spans="1:8" ht="30" customHeight="1" thickTop="1">
      <c r="A17" s="21" t="s">
        <v>10</v>
      </c>
      <c r="B17" s="99">
        <f>D12</f>
        <v>37.87234042553192</v>
      </c>
      <c r="C17" s="101">
        <f>D10+D11</f>
        <v>52</v>
      </c>
      <c r="D17" s="103">
        <v>12</v>
      </c>
      <c r="E17" s="144">
        <f>B17*C17/D17</f>
        <v>164.11347517730496</v>
      </c>
      <c r="F17" s="146">
        <f>D3</f>
        <v>5.22</v>
      </c>
      <c r="G17" s="113">
        <f>F17*E17</f>
        <v>856.6723404255318</v>
      </c>
      <c r="H17" s="97">
        <f>G17*(1-C4)</f>
        <v>669.2324323404255</v>
      </c>
    </row>
    <row r="18" spans="1:8" ht="30" customHeight="1" thickBot="1">
      <c r="A18" s="21" t="s">
        <v>11</v>
      </c>
      <c r="B18" s="100"/>
      <c r="C18" s="102"/>
      <c r="D18" s="104"/>
      <c r="E18" s="145"/>
      <c r="F18" s="147"/>
      <c r="G18" s="114"/>
      <c r="H18" s="98"/>
    </row>
    <row r="19" spans="1:8" ht="30" customHeight="1" thickBot="1" thickTop="1">
      <c r="A19" s="22"/>
      <c r="B19" s="23"/>
      <c r="C19" s="6"/>
      <c r="D19" s="5"/>
      <c r="E19" s="139" t="s">
        <v>12</v>
      </c>
      <c r="F19" s="140"/>
      <c r="G19" s="24">
        <f>G17</f>
        <v>856.6723404255318</v>
      </c>
      <c r="H19" s="25">
        <f>G17*(1-C4)</f>
        <v>669.2324323404255</v>
      </c>
    </row>
    <row r="20" spans="1:8" ht="9" customHeight="1" thickBot="1" thickTop="1">
      <c r="A20" s="6"/>
      <c r="B20" s="9"/>
      <c r="C20" s="6"/>
      <c r="D20" s="5"/>
      <c r="E20" s="6"/>
      <c r="F20" s="6"/>
      <c r="G20" s="6"/>
      <c r="H20" s="6"/>
    </row>
    <row r="21" spans="1:8" ht="19.5" customHeight="1" thickTop="1">
      <c r="A21" s="105" t="s">
        <v>13</v>
      </c>
      <c r="B21" s="90" t="s">
        <v>14</v>
      </c>
      <c r="C21" s="85"/>
      <c r="D21" s="84" t="s">
        <v>15</v>
      </c>
      <c r="E21" s="85"/>
      <c r="F21" s="6"/>
      <c r="G21" s="67">
        <f>H19*15/100</f>
        <v>100.38486485106382</v>
      </c>
      <c r="H21" s="6"/>
    </row>
    <row r="22" spans="1:8" ht="19.5" customHeight="1" thickBot="1">
      <c r="A22" s="106"/>
      <c r="B22" s="82"/>
      <c r="C22" s="83"/>
      <c r="D22" s="86" t="s">
        <v>17</v>
      </c>
      <c r="E22" s="87"/>
      <c r="F22" s="6"/>
      <c r="G22" s="6"/>
      <c r="H22" s="6"/>
    </row>
    <row r="23" spans="1:8" ht="19.5" customHeight="1" thickBot="1" thickTop="1">
      <c r="A23" s="107"/>
      <c r="B23" s="91" t="s">
        <v>16</v>
      </c>
      <c r="C23" s="87"/>
      <c r="D23" s="86" t="s">
        <v>27</v>
      </c>
      <c r="E23" s="87"/>
      <c r="F23" s="6"/>
      <c r="G23" s="6"/>
      <c r="H23" s="6"/>
    </row>
    <row r="24" spans="1:8" ht="30" customHeight="1" thickBot="1" thickTop="1">
      <c r="A24" s="26">
        <f>E17</f>
        <v>164.11347517730496</v>
      </c>
      <c r="B24" s="80">
        <v>8</v>
      </c>
      <c r="C24" s="81"/>
      <c r="D24" s="88">
        <f>A24/8</f>
        <v>20.51418439716312</v>
      </c>
      <c r="E24" s="89"/>
      <c r="F24" s="6"/>
      <c r="G24" s="6"/>
      <c r="H24" s="6"/>
    </row>
    <row r="25" spans="1:8" ht="41.25" customHeight="1" thickBot="1" thickTop="1">
      <c r="A25" s="72" t="s">
        <v>45</v>
      </c>
      <c r="B25" s="72"/>
      <c r="C25" s="72"/>
      <c r="D25" s="72"/>
      <c r="E25" s="72"/>
      <c r="F25" s="27"/>
      <c r="G25" s="27"/>
      <c r="H25" s="27"/>
    </row>
    <row r="26" spans="1:8" ht="45.75" customHeight="1">
      <c r="A26" s="68" t="s">
        <v>34</v>
      </c>
      <c r="B26" s="69"/>
      <c r="C26" s="29" t="s">
        <v>31</v>
      </c>
      <c r="D26" s="29" t="s">
        <v>32</v>
      </c>
      <c r="E26" s="29" t="s">
        <v>33</v>
      </c>
      <c r="F26" s="95" t="s">
        <v>46</v>
      </c>
      <c r="G26" s="95"/>
      <c r="H26" s="95"/>
    </row>
    <row r="27" spans="1:8" ht="17.25" customHeight="1">
      <c r="A27" s="70" t="s">
        <v>50</v>
      </c>
      <c r="B27" s="71"/>
      <c r="C27" s="30">
        <f>H19</f>
        <v>669.2324323404255</v>
      </c>
      <c r="D27" s="32">
        <v>498.33</v>
      </c>
      <c r="E27" s="35">
        <f>IF(D27&lt;H35,C27-D27,IF(D27&gt;H35,C27-H35))</f>
        <v>170.9024323404255</v>
      </c>
      <c r="F27" s="95"/>
      <c r="G27" s="95"/>
      <c r="H27" s="95"/>
    </row>
    <row r="28" spans="1:8" ht="22.5" customHeight="1">
      <c r="A28" s="70" t="s">
        <v>51</v>
      </c>
      <c r="B28" s="71"/>
      <c r="C28" s="30">
        <f>H19</f>
        <v>669.2324323404255</v>
      </c>
      <c r="D28" s="33">
        <v>314.24</v>
      </c>
      <c r="E28" s="35">
        <f>IF(D28&lt;H35,C28-D28,IF(D28&gt;H35,C28-H35))</f>
        <v>354.99243234042547</v>
      </c>
      <c r="F28" s="95"/>
      <c r="G28" s="95"/>
      <c r="H28" s="95"/>
    </row>
    <row r="29" spans="1:8" ht="19.5" customHeight="1" thickBot="1">
      <c r="A29" s="78" t="s">
        <v>52</v>
      </c>
      <c r="B29" s="79"/>
      <c r="C29" s="31">
        <f>H19</f>
        <v>669.2324323404255</v>
      </c>
      <c r="D29" s="34">
        <v>188.52</v>
      </c>
      <c r="E29" s="36">
        <f>IF(D29&lt;H35,C29-D29,IF(D29&gt;H35,C29-H35))</f>
        <v>480.7124323404255</v>
      </c>
      <c r="F29" s="95"/>
      <c r="G29" s="95"/>
      <c r="H29" s="95"/>
    </row>
    <row r="30" spans="1:8" ht="9.75" customHeight="1">
      <c r="A30" s="45"/>
      <c r="B30" s="45"/>
      <c r="C30" s="46"/>
      <c r="D30" s="47"/>
      <c r="E30" s="48"/>
      <c r="F30" s="37"/>
      <c r="G30" s="37"/>
      <c r="H30" s="37"/>
    </row>
    <row r="31" spans="1:5" ht="29.25" customHeight="1">
      <c r="A31" s="72" t="s">
        <v>47</v>
      </c>
      <c r="B31" s="72"/>
      <c r="C31" s="72"/>
      <c r="D31" s="72"/>
      <c r="E31" s="72"/>
    </row>
    <row r="32" spans="2:4" ht="19.5" customHeight="1" thickBot="1">
      <c r="B32"/>
      <c r="D32"/>
    </row>
    <row r="33" spans="1:8" ht="40.5" customHeight="1">
      <c r="A33" s="68" t="s">
        <v>34</v>
      </c>
      <c r="B33" s="69"/>
      <c r="C33" s="29" t="s">
        <v>31</v>
      </c>
      <c r="D33" s="29" t="s">
        <v>32</v>
      </c>
      <c r="E33" s="29" t="s">
        <v>33</v>
      </c>
      <c r="F33" s="66"/>
      <c r="G33" s="66"/>
      <c r="H33" s="66"/>
    </row>
    <row r="34" spans="1:8" ht="19.5" customHeight="1" thickBot="1">
      <c r="A34" s="74" t="str">
        <f>A27</f>
        <v>Inférieur à 21 661 €</v>
      </c>
      <c r="B34" s="75"/>
      <c r="C34" s="60">
        <f>H19</f>
        <v>669.2324323404255</v>
      </c>
      <c r="D34" s="61">
        <f>D27/2</f>
        <v>249.165</v>
      </c>
      <c r="E34" s="35">
        <f>IF(D34&lt;H35,C34-D34,IF(D34&gt;H35,C34-H35))</f>
        <v>420.0674323404255</v>
      </c>
      <c r="F34" s="66"/>
      <c r="G34" s="66"/>
      <c r="H34" s="66"/>
    </row>
    <row r="35" spans="1:8" ht="19.5" customHeight="1">
      <c r="A35" s="74" t="str">
        <f>A28</f>
        <v>de 21 661 € à 48 135 €</v>
      </c>
      <c r="B35" s="75"/>
      <c r="C35" s="60">
        <f>H19</f>
        <v>669.2324323404255</v>
      </c>
      <c r="D35" s="62">
        <f>D28/2</f>
        <v>157.12</v>
      </c>
      <c r="E35" s="35">
        <f>IF(D35&lt;H35,C35-D35,IF(D35&gt;H35,C35-H35))</f>
        <v>512.1124323404255</v>
      </c>
      <c r="F35" s="125" t="s">
        <v>53</v>
      </c>
      <c r="G35" s="126"/>
      <c r="H35" s="152">
        <f>H19-G21</f>
        <v>568.8475674893616</v>
      </c>
    </row>
    <row r="36" spans="1:8" ht="19.5" customHeight="1" thickBot="1">
      <c r="A36" s="76" t="str">
        <f>A29</f>
        <v>supérieur à 48 135 €</v>
      </c>
      <c r="B36" s="77"/>
      <c r="C36" s="63">
        <f>H19</f>
        <v>669.2324323404255</v>
      </c>
      <c r="D36" s="64">
        <f>D29/2</f>
        <v>94.26</v>
      </c>
      <c r="E36" s="36">
        <f>IF(D36&lt;H35,C36-D36,IF(D36&gt;H35,C36-H35))</f>
        <v>574.9724323404255</v>
      </c>
      <c r="F36" s="125"/>
      <c r="G36" s="126"/>
      <c r="H36" s="153"/>
    </row>
    <row r="37" spans="1:8" ht="16.5" customHeight="1">
      <c r="A37" s="73" t="s">
        <v>29</v>
      </c>
      <c r="B37" s="73"/>
      <c r="C37" s="73"/>
      <c r="D37" s="73"/>
      <c r="E37" s="73"/>
      <c r="F37" s="73"/>
      <c r="G37" s="73"/>
      <c r="H37" s="73"/>
    </row>
    <row r="38" spans="1:8" ht="30" customHeight="1">
      <c r="A38" s="6"/>
      <c r="B38" s="9"/>
      <c r="C38" s="6"/>
      <c r="D38" s="5"/>
      <c r="E38" s="6"/>
      <c r="F38" s="6"/>
      <c r="G38" s="6"/>
      <c r="H38" s="6"/>
    </row>
    <row r="39" spans="1:8" ht="30" customHeight="1">
      <c r="A39" s="6"/>
      <c r="B39" s="9"/>
      <c r="C39" s="6"/>
      <c r="D39" s="5"/>
      <c r="E39" s="6"/>
      <c r="F39" s="6"/>
      <c r="G39" s="6"/>
      <c r="H39" s="6"/>
    </row>
    <row r="40" spans="1:8" ht="30" customHeight="1">
      <c r="A40" s="6"/>
      <c r="B40" s="9"/>
      <c r="C40" s="6"/>
      <c r="D40" s="5"/>
      <c r="E40" s="6"/>
      <c r="F40" s="6"/>
      <c r="G40" s="6"/>
      <c r="H40" s="6"/>
    </row>
    <row r="41" spans="1:8" ht="30" customHeight="1">
      <c r="A41" s="6"/>
      <c r="B41" s="9"/>
      <c r="C41" s="6"/>
      <c r="D41" s="5"/>
      <c r="E41" s="6"/>
      <c r="F41" s="6"/>
      <c r="G41" s="6"/>
      <c r="H41" s="6"/>
    </row>
    <row r="42" spans="1:8" ht="30" customHeight="1">
      <c r="A42" s="6"/>
      <c r="B42" s="9"/>
      <c r="C42" s="6"/>
      <c r="D42" s="5"/>
      <c r="E42" s="6"/>
      <c r="F42" s="6"/>
      <c r="G42" s="6"/>
      <c r="H42" s="6"/>
    </row>
    <row r="43" spans="1:8" ht="30" customHeight="1">
      <c r="A43" s="6"/>
      <c r="B43" s="9"/>
      <c r="C43" s="6"/>
      <c r="D43" s="5"/>
      <c r="E43" s="6"/>
      <c r="F43" s="6"/>
      <c r="G43" s="6"/>
      <c r="H43" s="6"/>
    </row>
    <row r="44" spans="1:8" ht="30" customHeight="1">
      <c r="A44" s="6"/>
      <c r="B44" s="9"/>
      <c r="C44" s="6"/>
      <c r="D44" s="5"/>
      <c r="E44" s="6"/>
      <c r="F44" s="6"/>
      <c r="G44" s="6"/>
      <c r="H44" s="6"/>
    </row>
    <row r="45" spans="1:8" ht="30" customHeight="1">
      <c r="A45" s="6"/>
      <c r="B45" s="9"/>
      <c r="C45" s="6"/>
      <c r="D45" s="5"/>
      <c r="E45" s="6"/>
      <c r="F45" s="6"/>
      <c r="G45" s="6"/>
      <c r="H45" s="6"/>
    </row>
    <row r="46" spans="1:8" ht="30" customHeight="1">
      <c r="A46" s="6"/>
      <c r="B46" s="9"/>
      <c r="C46" s="6"/>
      <c r="D46" s="5"/>
      <c r="E46" s="6"/>
      <c r="F46" s="6"/>
      <c r="G46" s="6"/>
      <c r="H46" s="6"/>
    </row>
    <row r="47" spans="1:8" ht="30" customHeight="1">
      <c r="A47" s="6"/>
      <c r="B47" s="9"/>
      <c r="C47" s="6"/>
      <c r="D47" s="5"/>
      <c r="E47" s="6"/>
      <c r="F47" s="6"/>
      <c r="G47" s="6"/>
      <c r="H47" s="6"/>
    </row>
    <row r="48" spans="1:8" ht="30" customHeight="1">
      <c r="A48" s="6"/>
      <c r="B48" s="9"/>
      <c r="C48" s="6"/>
      <c r="D48" s="5"/>
      <c r="E48" s="6"/>
      <c r="F48" s="6"/>
      <c r="G48" s="6"/>
      <c r="H48" s="6"/>
    </row>
    <row r="49" spans="1:8" ht="30" customHeight="1">
      <c r="A49" s="6"/>
      <c r="B49" s="9"/>
      <c r="C49" s="6"/>
      <c r="D49" s="5"/>
      <c r="E49" s="6"/>
      <c r="F49" s="6"/>
      <c r="G49" s="6"/>
      <c r="H49" s="6"/>
    </row>
    <row r="50" spans="1:8" ht="30" customHeight="1">
      <c r="A50" s="6"/>
      <c r="B50" s="9"/>
      <c r="C50" s="6"/>
      <c r="D50" s="5"/>
      <c r="E50" s="6"/>
      <c r="F50" s="6"/>
      <c r="G50" s="6"/>
      <c r="H50" s="6"/>
    </row>
    <row r="51" spans="1:8" ht="30" customHeight="1">
      <c r="A51" s="6"/>
      <c r="B51" s="9"/>
      <c r="C51" s="6"/>
      <c r="D51" s="5"/>
      <c r="E51" s="6"/>
      <c r="F51" s="6"/>
      <c r="G51" s="6"/>
      <c r="H51" s="6"/>
    </row>
    <row r="52" spans="1:8" ht="30" customHeight="1">
      <c r="A52" s="6"/>
      <c r="B52" s="9"/>
      <c r="C52" s="6"/>
      <c r="D52" s="5"/>
      <c r="E52" s="6"/>
      <c r="F52" s="6"/>
      <c r="G52" s="6"/>
      <c r="H52" s="6"/>
    </row>
    <row r="53" spans="1:8" ht="30" customHeight="1">
      <c r="A53" s="6"/>
      <c r="B53" s="9"/>
      <c r="C53" s="6"/>
      <c r="D53" s="5"/>
      <c r="E53" s="6"/>
      <c r="F53" s="6"/>
      <c r="G53" s="6"/>
      <c r="H53" s="6"/>
    </row>
    <row r="54" spans="1:8" ht="30" customHeight="1">
      <c r="A54" s="6"/>
      <c r="B54" s="9"/>
      <c r="C54" s="6"/>
      <c r="D54" s="5"/>
      <c r="E54" s="6"/>
      <c r="F54" s="6"/>
      <c r="G54" s="6"/>
      <c r="H54" s="6"/>
    </row>
    <row r="55" spans="1:8" ht="30" customHeight="1">
      <c r="A55" s="6"/>
      <c r="B55" s="9"/>
      <c r="C55" s="6"/>
      <c r="D55" s="5"/>
      <c r="E55" s="6"/>
      <c r="F55" s="6"/>
      <c r="G55" s="6"/>
      <c r="H55" s="6"/>
    </row>
    <row r="56" spans="1:8" ht="30" customHeight="1">
      <c r="A56" s="6"/>
      <c r="B56" s="9"/>
      <c r="C56" s="6"/>
      <c r="D56" s="5"/>
      <c r="E56" s="6"/>
      <c r="F56" s="6"/>
      <c r="G56" s="6"/>
      <c r="H56" s="6"/>
    </row>
    <row r="57" spans="1:8" ht="30" customHeight="1">
      <c r="A57" s="6"/>
      <c r="B57" s="9"/>
      <c r="C57" s="6"/>
      <c r="D57" s="5"/>
      <c r="E57" s="6"/>
      <c r="F57" s="6"/>
      <c r="G57" s="6"/>
      <c r="H57" s="6"/>
    </row>
    <row r="58" spans="1:8" ht="30" customHeight="1">
      <c r="A58" s="6"/>
      <c r="B58" s="9"/>
      <c r="C58" s="6"/>
      <c r="D58" s="5"/>
      <c r="E58" s="6"/>
      <c r="F58" s="6"/>
      <c r="G58" s="6"/>
      <c r="H58" s="6"/>
    </row>
    <row r="59" spans="1:8" ht="30" customHeight="1">
      <c r="A59" s="6"/>
      <c r="B59" s="9"/>
      <c r="C59" s="6"/>
      <c r="D59" s="5"/>
      <c r="E59" s="6"/>
      <c r="F59" s="6"/>
      <c r="G59" s="6"/>
      <c r="H59" s="6"/>
    </row>
    <row r="60" spans="1:8" ht="30" customHeight="1">
      <c r="A60" s="6"/>
      <c r="B60" s="9"/>
      <c r="C60" s="6"/>
      <c r="D60" s="5"/>
      <c r="E60" s="6"/>
      <c r="F60" s="6"/>
      <c r="G60" s="6"/>
      <c r="H60" s="6"/>
    </row>
    <row r="61" spans="1:8" ht="30" customHeight="1">
      <c r="A61" s="6"/>
      <c r="B61" s="9"/>
      <c r="C61" s="6"/>
      <c r="D61" s="5"/>
      <c r="E61" s="6"/>
      <c r="F61" s="6"/>
      <c r="G61" s="6"/>
      <c r="H61" s="6"/>
    </row>
    <row r="62" spans="1:8" ht="30" customHeight="1">
      <c r="A62" s="6"/>
      <c r="B62" s="9"/>
      <c r="C62" s="6"/>
      <c r="D62" s="5"/>
      <c r="E62" s="6"/>
      <c r="F62" s="6"/>
      <c r="G62" s="6"/>
      <c r="H62" s="6"/>
    </row>
    <row r="63" spans="1:8" ht="30" customHeight="1">
      <c r="A63" s="6"/>
      <c r="B63" s="9"/>
      <c r="C63" s="6"/>
      <c r="D63" s="5"/>
      <c r="E63" s="6"/>
      <c r="F63" s="6"/>
      <c r="G63" s="6"/>
      <c r="H63" s="6"/>
    </row>
    <row r="64" spans="1:8" ht="30" customHeight="1">
      <c r="A64" s="6"/>
      <c r="B64" s="9"/>
      <c r="C64" s="6"/>
      <c r="D64" s="5"/>
      <c r="E64" s="6"/>
      <c r="F64" s="6"/>
      <c r="G64" s="6"/>
      <c r="H64" s="6"/>
    </row>
    <row r="65" spans="1:8" ht="30" customHeight="1">
      <c r="A65" s="6"/>
      <c r="B65" s="9"/>
      <c r="C65" s="6"/>
      <c r="D65" s="5"/>
      <c r="E65" s="6"/>
      <c r="F65" s="6"/>
      <c r="G65" s="6"/>
      <c r="H65" s="6"/>
    </row>
    <row r="66" spans="1:8" ht="30" customHeight="1">
      <c r="A66" s="6"/>
      <c r="B66" s="9"/>
      <c r="C66" s="6"/>
      <c r="D66" s="5"/>
      <c r="E66" s="6"/>
      <c r="F66" s="6"/>
      <c r="G66" s="6"/>
      <c r="H66" s="6"/>
    </row>
    <row r="67" spans="1:8" ht="30" customHeight="1">
      <c r="A67" s="6"/>
      <c r="B67" s="9"/>
      <c r="C67" s="6"/>
      <c r="D67" s="5"/>
      <c r="E67" s="6"/>
      <c r="F67" s="6"/>
      <c r="G67" s="6"/>
      <c r="H67" s="6"/>
    </row>
    <row r="68" spans="1:8" ht="30" customHeight="1">
      <c r="A68" s="6"/>
      <c r="B68" s="9"/>
      <c r="C68" s="6"/>
      <c r="D68" s="5"/>
      <c r="E68" s="6"/>
      <c r="F68" s="6"/>
      <c r="G68" s="6"/>
      <c r="H68" s="6"/>
    </row>
    <row r="69" spans="1:8" ht="30" customHeight="1">
      <c r="A69" s="6"/>
      <c r="B69" s="9"/>
      <c r="C69" s="6"/>
      <c r="D69" s="5"/>
      <c r="E69" s="6"/>
      <c r="F69" s="6"/>
      <c r="G69" s="6"/>
      <c r="H69" s="6"/>
    </row>
    <row r="70" spans="1:8" ht="30" customHeight="1">
      <c r="A70" s="6"/>
      <c r="B70" s="9"/>
      <c r="C70" s="6"/>
      <c r="D70" s="5"/>
      <c r="E70" s="6"/>
      <c r="F70" s="6"/>
      <c r="G70" s="6"/>
      <c r="H70" s="6"/>
    </row>
    <row r="71" spans="1:8" ht="30" customHeight="1">
      <c r="A71" s="6"/>
      <c r="B71" s="9"/>
      <c r="C71" s="6"/>
      <c r="D71" s="5"/>
      <c r="E71" s="6"/>
      <c r="F71" s="6"/>
      <c r="G71" s="6"/>
      <c r="H71" s="6"/>
    </row>
    <row r="72" spans="1:8" ht="30" customHeight="1">
      <c r="A72" s="6"/>
      <c r="B72" s="9"/>
      <c r="C72" s="6"/>
      <c r="D72" s="5"/>
      <c r="E72" s="6"/>
      <c r="F72" s="6"/>
      <c r="G72" s="6"/>
      <c r="H72" s="6"/>
    </row>
    <row r="73" spans="1:8" ht="30" customHeight="1">
      <c r="A73" s="6"/>
      <c r="B73" s="9"/>
      <c r="C73" s="6"/>
      <c r="D73" s="5"/>
      <c r="E73" s="6"/>
      <c r="F73" s="6"/>
      <c r="G73" s="6"/>
      <c r="H73" s="6"/>
    </row>
    <row r="74" spans="1:8" ht="30" customHeight="1">
      <c r="A74" s="6"/>
      <c r="B74" s="9"/>
      <c r="C74" s="6"/>
      <c r="D74" s="5"/>
      <c r="E74" s="6"/>
      <c r="F74" s="6"/>
      <c r="G74" s="6"/>
      <c r="H74" s="6"/>
    </row>
    <row r="75" spans="1:8" ht="30" customHeight="1">
      <c r="A75" s="6"/>
      <c r="B75" s="9"/>
      <c r="C75" s="6"/>
      <c r="D75" s="5"/>
      <c r="E75" s="6"/>
      <c r="F75" s="6"/>
      <c r="G75" s="6"/>
      <c r="H75" s="6"/>
    </row>
    <row r="76" spans="1:8" ht="30" customHeight="1">
      <c r="A76" s="6"/>
      <c r="B76" s="9"/>
      <c r="C76" s="6"/>
      <c r="D76" s="5"/>
      <c r="E76" s="6"/>
      <c r="F76" s="6"/>
      <c r="G76" s="6"/>
      <c r="H76" s="6"/>
    </row>
    <row r="77" spans="1:8" ht="30" customHeight="1">
      <c r="A77" s="6"/>
      <c r="B77" s="9"/>
      <c r="C77" s="6"/>
      <c r="D77" s="5"/>
      <c r="E77" s="6"/>
      <c r="F77" s="6"/>
      <c r="G77" s="6"/>
      <c r="H77" s="6"/>
    </row>
    <row r="78" spans="1:8" ht="30" customHeight="1">
      <c r="A78" s="6"/>
      <c r="B78" s="9"/>
      <c r="C78" s="6"/>
      <c r="D78" s="5"/>
      <c r="E78" s="6"/>
      <c r="F78" s="6"/>
      <c r="G78" s="6"/>
      <c r="H78" s="6"/>
    </row>
    <row r="79" spans="1:8" ht="30" customHeight="1">
      <c r="A79" s="6"/>
      <c r="B79" s="9"/>
      <c r="C79" s="6"/>
      <c r="D79" s="5"/>
      <c r="E79" s="6"/>
      <c r="F79" s="6"/>
      <c r="G79" s="6"/>
      <c r="H79" s="6"/>
    </row>
    <row r="80" spans="1:8" ht="30" customHeight="1">
      <c r="A80" s="6"/>
      <c r="B80" s="9"/>
      <c r="C80" s="6"/>
      <c r="D80" s="5"/>
      <c r="E80" s="6"/>
      <c r="F80" s="6"/>
      <c r="G80" s="6"/>
      <c r="H80" s="6"/>
    </row>
    <row r="81" spans="1:8" ht="30" customHeight="1">
      <c r="A81" s="6"/>
      <c r="B81" s="9"/>
      <c r="C81" s="6"/>
      <c r="D81" s="5"/>
      <c r="E81" s="6"/>
      <c r="F81" s="6"/>
      <c r="G81" s="6"/>
      <c r="H81" s="6"/>
    </row>
    <row r="82" spans="1:8" ht="30" customHeight="1">
      <c r="A82" s="6"/>
      <c r="B82" s="9"/>
      <c r="C82" s="6"/>
      <c r="D82" s="5"/>
      <c r="E82" s="6"/>
      <c r="F82" s="6"/>
      <c r="G82" s="6"/>
      <c r="H82" s="6"/>
    </row>
    <row r="83" spans="1:8" ht="30" customHeight="1">
      <c r="A83" s="6"/>
      <c r="B83" s="9"/>
      <c r="C83" s="6"/>
      <c r="D83" s="5"/>
      <c r="E83" s="6"/>
      <c r="F83" s="6"/>
      <c r="G83" s="6"/>
      <c r="H83" s="6"/>
    </row>
    <row r="84" spans="1:8" ht="30" customHeight="1">
      <c r="A84" s="6"/>
      <c r="B84" s="9"/>
      <c r="C84" s="6"/>
      <c r="D84" s="5"/>
      <c r="E84" s="6"/>
      <c r="F84" s="6"/>
      <c r="G84" s="6"/>
      <c r="H84" s="6"/>
    </row>
    <row r="85" spans="1:8" ht="30" customHeight="1">
      <c r="A85" s="6"/>
      <c r="B85" s="9"/>
      <c r="C85" s="6"/>
      <c r="D85" s="5"/>
      <c r="E85" s="6"/>
      <c r="F85" s="6"/>
      <c r="G85" s="6"/>
      <c r="H85" s="6"/>
    </row>
    <row r="86" spans="1:8" ht="30" customHeight="1">
      <c r="A86" s="6"/>
      <c r="B86" s="9"/>
      <c r="C86" s="6"/>
      <c r="D86" s="5"/>
      <c r="E86" s="6"/>
      <c r="F86" s="6"/>
      <c r="G86" s="6"/>
      <c r="H86" s="6"/>
    </row>
    <row r="87" spans="1:8" ht="30" customHeight="1">
      <c r="A87" s="6"/>
      <c r="B87" s="9"/>
      <c r="C87" s="6"/>
      <c r="D87" s="5"/>
      <c r="E87" s="6"/>
      <c r="F87" s="6"/>
      <c r="G87" s="6"/>
      <c r="H87" s="6"/>
    </row>
    <row r="88" spans="1:8" ht="30" customHeight="1">
      <c r="A88" s="6"/>
      <c r="B88" s="9"/>
      <c r="C88" s="6"/>
      <c r="D88" s="5"/>
      <c r="E88" s="6"/>
      <c r="F88" s="6"/>
      <c r="G88" s="6"/>
      <c r="H88" s="6"/>
    </row>
    <row r="89" spans="1:8" ht="30" customHeight="1">
      <c r="A89" s="6"/>
      <c r="B89" s="9"/>
      <c r="C89" s="6"/>
      <c r="D89" s="5"/>
      <c r="E89" s="6"/>
      <c r="F89" s="6"/>
      <c r="G89" s="6"/>
      <c r="H89" s="6"/>
    </row>
    <row r="90" spans="1:8" ht="30" customHeight="1">
      <c r="A90" s="6"/>
      <c r="B90" s="9"/>
      <c r="C90" s="6"/>
      <c r="D90" s="5"/>
      <c r="E90" s="6"/>
      <c r="F90" s="6"/>
      <c r="G90" s="6"/>
      <c r="H90" s="6"/>
    </row>
    <row r="91" spans="1:8" ht="30" customHeight="1">
      <c r="A91" s="6"/>
      <c r="B91" s="9"/>
      <c r="C91" s="6"/>
      <c r="D91" s="5"/>
      <c r="E91" s="6"/>
      <c r="F91" s="6"/>
      <c r="G91" s="6"/>
      <c r="H91" s="6"/>
    </row>
    <row r="92" spans="1:8" ht="30" customHeight="1">
      <c r="A92" s="6"/>
      <c r="B92" s="9"/>
      <c r="C92" s="6"/>
      <c r="D92" s="5"/>
      <c r="E92" s="6"/>
      <c r="F92" s="6"/>
      <c r="G92" s="6"/>
      <c r="H92" s="6"/>
    </row>
    <row r="93" spans="1:8" ht="30" customHeight="1">
      <c r="A93" s="6"/>
      <c r="B93" s="9"/>
      <c r="C93" s="6"/>
      <c r="D93" s="5"/>
      <c r="E93" s="6"/>
      <c r="F93" s="6"/>
      <c r="G93" s="6"/>
      <c r="H93" s="6"/>
    </row>
    <row r="94" spans="1:8" ht="30" customHeight="1">
      <c r="A94" s="6"/>
      <c r="B94" s="9"/>
      <c r="C94" s="6"/>
      <c r="D94" s="5"/>
      <c r="E94" s="6"/>
      <c r="F94" s="6"/>
      <c r="G94" s="6"/>
      <c r="H94" s="6"/>
    </row>
    <row r="95" spans="1:8" ht="30" customHeight="1">
      <c r="A95" s="6"/>
      <c r="B95" s="9"/>
      <c r="C95" s="6"/>
      <c r="D95" s="5"/>
      <c r="E95" s="6"/>
      <c r="F95" s="6"/>
      <c r="G95" s="6"/>
      <c r="H95" s="6"/>
    </row>
    <row r="96" spans="1:8" ht="30" customHeight="1">
      <c r="A96" s="6"/>
      <c r="B96" s="9"/>
      <c r="C96" s="6"/>
      <c r="D96" s="5"/>
      <c r="E96" s="6"/>
      <c r="F96" s="6"/>
      <c r="G96" s="6"/>
      <c r="H96" s="6"/>
    </row>
    <row r="97" spans="1:8" ht="30" customHeight="1">
      <c r="A97" s="6"/>
      <c r="B97" s="9"/>
      <c r="C97" s="6"/>
      <c r="D97" s="5"/>
      <c r="E97" s="6"/>
      <c r="F97" s="6"/>
      <c r="G97" s="6"/>
      <c r="H97" s="6"/>
    </row>
    <row r="98" spans="1:8" ht="30" customHeight="1">
      <c r="A98" s="6"/>
      <c r="B98" s="9"/>
      <c r="C98" s="6"/>
      <c r="D98" s="5"/>
      <c r="E98" s="6"/>
      <c r="F98" s="6"/>
      <c r="G98" s="6"/>
      <c r="H98" s="6"/>
    </row>
    <row r="99" spans="1:8" ht="30" customHeight="1">
      <c r="A99" s="6"/>
      <c r="B99" s="9"/>
      <c r="C99" s="6"/>
      <c r="D99" s="5"/>
      <c r="E99" s="6"/>
      <c r="F99" s="6"/>
      <c r="G99" s="6"/>
      <c r="H99" s="6"/>
    </row>
    <row r="100" spans="1:8" ht="30" customHeight="1">
      <c r="A100" s="6"/>
      <c r="B100" s="9"/>
      <c r="C100" s="6"/>
      <c r="D100" s="5"/>
      <c r="E100" s="6"/>
      <c r="F100" s="6"/>
      <c r="G100" s="6"/>
      <c r="H100" s="6"/>
    </row>
    <row r="101" spans="1:8" ht="30" customHeight="1">
      <c r="A101" s="6"/>
      <c r="B101" s="9"/>
      <c r="C101" s="6"/>
      <c r="D101" s="5"/>
      <c r="E101" s="6"/>
      <c r="F101" s="6"/>
      <c r="G101" s="6"/>
      <c r="H101" s="6"/>
    </row>
    <row r="102" spans="1:8" ht="30" customHeight="1">
      <c r="A102" s="6"/>
      <c r="B102" s="9"/>
      <c r="C102" s="6"/>
      <c r="D102" s="5"/>
      <c r="E102" s="6"/>
      <c r="F102" s="6"/>
      <c r="G102" s="6"/>
      <c r="H102" s="6"/>
    </row>
    <row r="103" spans="1:8" ht="30" customHeight="1">
      <c r="A103" s="6"/>
      <c r="B103" s="9"/>
      <c r="C103" s="6"/>
      <c r="D103" s="5"/>
      <c r="E103" s="6"/>
      <c r="F103" s="6"/>
      <c r="G103" s="6"/>
      <c r="H103" s="6"/>
    </row>
    <row r="104" spans="1:8" ht="30" customHeight="1">
      <c r="A104" s="6"/>
      <c r="B104" s="9"/>
      <c r="C104" s="6"/>
      <c r="D104" s="5"/>
      <c r="E104" s="6"/>
      <c r="F104" s="6"/>
      <c r="G104" s="6"/>
      <c r="H104" s="6"/>
    </row>
    <row r="105" spans="1:8" ht="30" customHeight="1">
      <c r="A105" s="6"/>
      <c r="B105" s="9"/>
      <c r="C105" s="6"/>
      <c r="D105" s="5"/>
      <c r="E105" s="6"/>
      <c r="F105" s="6"/>
      <c r="G105" s="6"/>
      <c r="H105" s="6"/>
    </row>
    <row r="106" spans="1:8" ht="30" customHeight="1">
      <c r="A106" s="6"/>
      <c r="B106" s="9"/>
      <c r="C106" s="6"/>
      <c r="D106" s="5"/>
      <c r="E106" s="6"/>
      <c r="F106" s="6"/>
      <c r="G106" s="6"/>
      <c r="H106" s="6"/>
    </row>
    <row r="107" spans="1:8" ht="30" customHeight="1">
      <c r="A107" s="6"/>
      <c r="B107" s="9"/>
      <c r="C107" s="6"/>
      <c r="D107" s="5"/>
      <c r="E107" s="6"/>
      <c r="F107" s="6"/>
      <c r="G107" s="6"/>
      <c r="H107" s="6"/>
    </row>
    <row r="108" spans="1:8" ht="30" customHeight="1">
      <c r="A108" s="6"/>
      <c r="B108" s="9"/>
      <c r="C108" s="6"/>
      <c r="D108" s="5"/>
      <c r="E108" s="6"/>
      <c r="F108" s="6"/>
      <c r="G108" s="6"/>
      <c r="H108" s="6"/>
    </row>
    <row r="109" spans="1:8" ht="30" customHeight="1">
      <c r="A109" s="6"/>
      <c r="B109" s="9"/>
      <c r="C109" s="6"/>
      <c r="D109" s="5"/>
      <c r="E109" s="6"/>
      <c r="F109" s="6"/>
      <c r="G109" s="6"/>
      <c r="H109" s="6"/>
    </row>
    <row r="110" spans="1:8" ht="30" customHeight="1">
      <c r="A110" s="6"/>
      <c r="B110" s="9"/>
      <c r="C110" s="6"/>
      <c r="D110" s="5"/>
      <c r="E110" s="6"/>
      <c r="F110" s="6"/>
      <c r="G110" s="6"/>
      <c r="H110" s="6"/>
    </row>
    <row r="111" spans="1:8" ht="30" customHeight="1">
      <c r="A111" s="6"/>
      <c r="B111" s="9"/>
      <c r="C111" s="6"/>
      <c r="D111" s="5"/>
      <c r="E111" s="6"/>
      <c r="F111" s="6"/>
      <c r="G111" s="6"/>
      <c r="H111" s="6"/>
    </row>
    <row r="112" spans="1:8" ht="30" customHeight="1">
      <c r="A112" s="6"/>
      <c r="B112" s="9"/>
      <c r="C112" s="6"/>
      <c r="D112" s="5"/>
      <c r="E112" s="6"/>
      <c r="F112" s="6"/>
      <c r="G112" s="6"/>
      <c r="H112" s="6"/>
    </row>
    <row r="113" spans="1:8" ht="30" customHeight="1">
      <c r="A113" s="6"/>
      <c r="B113" s="9"/>
      <c r="C113" s="6"/>
      <c r="D113" s="5"/>
      <c r="E113" s="6"/>
      <c r="F113" s="6"/>
      <c r="G113" s="6"/>
      <c r="H113" s="6"/>
    </row>
    <row r="114" spans="1:8" ht="30" customHeight="1">
      <c r="A114" s="6"/>
      <c r="B114" s="9"/>
      <c r="C114" s="6"/>
      <c r="D114" s="5"/>
      <c r="E114" s="6"/>
      <c r="F114" s="6"/>
      <c r="G114" s="6"/>
      <c r="H114" s="6"/>
    </row>
    <row r="115" spans="1:8" ht="30" customHeight="1">
      <c r="A115" s="6"/>
      <c r="B115" s="9"/>
      <c r="C115" s="6"/>
      <c r="D115" s="5"/>
      <c r="E115" s="6"/>
      <c r="F115" s="6"/>
      <c r="G115" s="6"/>
      <c r="H115" s="6"/>
    </row>
    <row r="116" spans="1:8" ht="30" customHeight="1">
      <c r="A116" s="6"/>
      <c r="B116" s="9"/>
      <c r="C116" s="6"/>
      <c r="D116" s="5"/>
      <c r="E116" s="6"/>
      <c r="F116" s="6"/>
      <c r="G116" s="6"/>
      <c r="H116" s="6"/>
    </row>
    <row r="117" spans="1:8" ht="30" customHeight="1">
      <c r="A117" s="6"/>
      <c r="B117" s="9"/>
      <c r="C117" s="6"/>
      <c r="D117" s="5"/>
      <c r="E117" s="6"/>
      <c r="F117" s="6"/>
      <c r="G117" s="6"/>
      <c r="H117" s="6"/>
    </row>
    <row r="118" spans="1:8" ht="30" customHeight="1">
      <c r="A118" s="6"/>
      <c r="B118" s="9"/>
      <c r="C118" s="6"/>
      <c r="D118" s="5"/>
      <c r="E118" s="6"/>
      <c r="F118" s="6"/>
      <c r="G118" s="6"/>
      <c r="H118" s="6"/>
    </row>
    <row r="119" spans="1:8" ht="30" customHeight="1">
      <c r="A119" s="6"/>
      <c r="B119" s="9"/>
      <c r="C119" s="6"/>
      <c r="D119" s="5"/>
      <c r="E119" s="6"/>
      <c r="F119" s="6"/>
      <c r="G119" s="6"/>
      <c r="H119" s="6"/>
    </row>
    <row r="120" spans="1:8" ht="30" customHeight="1">
      <c r="A120" s="6"/>
      <c r="B120" s="9"/>
      <c r="C120" s="6"/>
      <c r="D120" s="5"/>
      <c r="E120" s="6"/>
      <c r="F120" s="6"/>
      <c r="G120" s="6"/>
      <c r="H120" s="6"/>
    </row>
    <row r="121" spans="1:8" ht="30" customHeight="1">
      <c r="A121" s="6"/>
      <c r="B121" s="9"/>
      <c r="C121" s="6"/>
      <c r="D121" s="5"/>
      <c r="E121" s="6"/>
      <c r="F121" s="6"/>
      <c r="G121" s="6"/>
      <c r="H121" s="6"/>
    </row>
    <row r="122" spans="1:8" ht="30" customHeight="1">
      <c r="A122" s="6"/>
      <c r="B122" s="9"/>
      <c r="C122" s="6"/>
      <c r="D122" s="5"/>
      <c r="E122" s="6"/>
      <c r="F122" s="6"/>
      <c r="G122" s="6"/>
      <c r="H122" s="6"/>
    </row>
    <row r="123" spans="1:8" ht="30" customHeight="1">
      <c r="A123" s="6"/>
      <c r="B123" s="9"/>
      <c r="C123" s="6"/>
      <c r="D123" s="5"/>
      <c r="E123" s="6"/>
      <c r="F123" s="6"/>
      <c r="G123" s="6"/>
      <c r="H123" s="6"/>
    </row>
    <row r="124" spans="1:8" ht="30" customHeight="1">
      <c r="A124" s="6"/>
      <c r="B124" s="9"/>
      <c r="C124" s="6"/>
      <c r="D124" s="5"/>
      <c r="E124" s="6"/>
      <c r="F124" s="6"/>
      <c r="G124" s="6"/>
      <c r="H124" s="6"/>
    </row>
    <row r="125" spans="1:8" ht="30" customHeight="1">
      <c r="A125" s="6"/>
      <c r="B125" s="9"/>
      <c r="C125" s="6"/>
      <c r="D125" s="5"/>
      <c r="E125" s="6"/>
      <c r="F125" s="6"/>
      <c r="G125" s="6"/>
      <c r="H125" s="6"/>
    </row>
    <row r="126" spans="1:8" ht="30" customHeight="1">
      <c r="A126" s="6"/>
      <c r="B126" s="9"/>
      <c r="C126" s="6"/>
      <c r="D126" s="5"/>
      <c r="E126" s="6"/>
      <c r="F126" s="6"/>
      <c r="G126" s="6"/>
      <c r="H126" s="6"/>
    </row>
    <row r="127" spans="1:8" ht="30" customHeight="1">
      <c r="A127" s="6"/>
      <c r="B127" s="9"/>
      <c r="C127" s="6"/>
      <c r="D127" s="5"/>
      <c r="E127" s="6"/>
      <c r="F127" s="6"/>
      <c r="G127" s="6"/>
      <c r="H127" s="6"/>
    </row>
    <row r="128" spans="1:8" ht="30" customHeight="1">
      <c r="A128" s="6"/>
      <c r="B128" s="9"/>
      <c r="C128" s="6"/>
      <c r="D128" s="5"/>
      <c r="E128" s="6"/>
      <c r="F128" s="6"/>
      <c r="G128" s="6"/>
      <c r="H128" s="6"/>
    </row>
    <row r="129" spans="1:8" ht="30" customHeight="1">
      <c r="A129" s="6"/>
      <c r="B129" s="9"/>
      <c r="C129" s="6"/>
      <c r="D129" s="5"/>
      <c r="E129" s="6"/>
      <c r="F129" s="6"/>
      <c r="G129" s="6"/>
      <c r="H129" s="6"/>
    </row>
    <row r="130" spans="1:8" ht="30" customHeight="1">
      <c r="A130" s="6"/>
      <c r="B130" s="9"/>
      <c r="C130" s="6"/>
      <c r="D130" s="5"/>
      <c r="E130" s="6"/>
      <c r="F130" s="6"/>
      <c r="G130" s="6"/>
      <c r="H130" s="6"/>
    </row>
    <row r="131" spans="1:8" ht="30" customHeight="1">
      <c r="A131" s="6"/>
      <c r="B131" s="9"/>
      <c r="C131" s="6"/>
      <c r="D131" s="5"/>
      <c r="E131" s="6"/>
      <c r="F131" s="6"/>
      <c r="G131" s="6"/>
      <c r="H131" s="6"/>
    </row>
    <row r="132" spans="1:8" ht="30" customHeight="1">
      <c r="A132" s="6"/>
      <c r="B132" s="9"/>
      <c r="C132" s="6"/>
      <c r="D132" s="5"/>
      <c r="E132" s="6"/>
      <c r="F132" s="6"/>
      <c r="G132" s="6"/>
      <c r="H132" s="6"/>
    </row>
    <row r="133" spans="1:8" ht="30" customHeight="1">
      <c r="A133" s="6"/>
      <c r="B133" s="9"/>
      <c r="C133" s="6"/>
      <c r="D133" s="5"/>
      <c r="E133" s="6"/>
      <c r="F133" s="6"/>
      <c r="G133" s="6"/>
      <c r="H133" s="6"/>
    </row>
    <row r="134" spans="1:8" ht="30" customHeight="1">
      <c r="A134" s="6"/>
      <c r="B134" s="9"/>
      <c r="C134" s="6"/>
      <c r="D134" s="5"/>
      <c r="E134" s="6"/>
      <c r="F134" s="6"/>
      <c r="G134" s="6"/>
      <c r="H134" s="6"/>
    </row>
    <row r="135" spans="1:8" ht="30" customHeight="1">
      <c r="A135" s="6"/>
      <c r="B135" s="9"/>
      <c r="C135" s="6"/>
      <c r="D135" s="5"/>
      <c r="E135" s="6"/>
      <c r="F135" s="6"/>
      <c r="G135" s="6"/>
      <c r="H135" s="6"/>
    </row>
  </sheetData>
  <sheetProtection password="EEEE" sheet="1" objects="1" scenarios="1"/>
  <mergeCells count="47">
    <mergeCell ref="A31:E31"/>
    <mergeCell ref="A25:E25"/>
    <mergeCell ref="D21:E21"/>
    <mergeCell ref="D23:E23"/>
    <mergeCell ref="D24:E24"/>
    <mergeCell ref="B21:C21"/>
    <mergeCell ref="B23:C23"/>
    <mergeCell ref="D22:E22"/>
    <mergeCell ref="A29:B29"/>
    <mergeCell ref="A28:B28"/>
    <mergeCell ref="A37:H37"/>
    <mergeCell ref="A33:B33"/>
    <mergeCell ref="A34:B34"/>
    <mergeCell ref="A35:B35"/>
    <mergeCell ref="A36:B36"/>
    <mergeCell ref="F35:G36"/>
    <mergeCell ref="H35:H36"/>
    <mergeCell ref="F7:G7"/>
    <mergeCell ref="F9:G9"/>
    <mergeCell ref="A6:C6"/>
    <mergeCell ref="F6:G6"/>
    <mergeCell ref="F26:H29"/>
    <mergeCell ref="A21:A23"/>
    <mergeCell ref="B24:C24"/>
    <mergeCell ref="B22:C22"/>
    <mergeCell ref="A26:B26"/>
    <mergeCell ref="A27:B27"/>
    <mergeCell ref="A7:C7"/>
    <mergeCell ref="A8:C8"/>
    <mergeCell ref="A9:C9"/>
    <mergeCell ref="F8:G8"/>
    <mergeCell ref="A4:B4"/>
    <mergeCell ref="H17:H18"/>
    <mergeCell ref="B17:B18"/>
    <mergeCell ref="C17:C18"/>
    <mergeCell ref="D17:D18"/>
    <mergeCell ref="A11:C11"/>
    <mergeCell ref="A1:G1"/>
    <mergeCell ref="F10:G10"/>
    <mergeCell ref="A10:C10"/>
    <mergeCell ref="E19:F19"/>
    <mergeCell ref="A12:C12"/>
    <mergeCell ref="E17:E18"/>
    <mergeCell ref="F17:F18"/>
    <mergeCell ref="A14:A16"/>
    <mergeCell ref="G17:G18"/>
    <mergeCell ref="A2:B3"/>
  </mergeCells>
  <printOptions/>
  <pageMargins left="0.1968503937007874" right="0.1968503937007874" top="0.1968503937007874" bottom="0.1968503937007874" header="0.5118110236220472" footer="0.5118110236220472"/>
  <pageSetup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calcul mensualisation périscolaire</dc:subject>
  <dc:creator>veronalice</dc:creator>
  <cp:keywords/>
  <dc:description>Propriété de veronalice, la copie est donc interdite Merci</dc:description>
  <cp:lastModifiedBy>atelier.hi@outlook.fr</cp:lastModifiedBy>
  <cp:lastPrinted>2012-11-08T10:07:02Z</cp:lastPrinted>
  <dcterms:created xsi:type="dcterms:W3CDTF">2004-08-17T19:32:15Z</dcterms:created>
  <dcterms:modified xsi:type="dcterms:W3CDTF">2024-07-04T13:25:11Z</dcterms:modified>
  <cp:category/>
  <cp:version/>
  <cp:contentType/>
  <cp:contentStatus/>
</cp:coreProperties>
</file>